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eetMetadata+xml" PartName="/xl/metadata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>
    <mc:Choice Requires="x15">
      <x15ac:absPath xmlns:x15ac="http://schemas.microsoft.com/office/spreadsheetml/2010/11/ac" url="C:\Users\Peter\repos\alma-next\backend\assets\excel-templates\"/>
    </mc:Choice>
  </mc:AlternateContent>
  <xr:revisionPtr revIDLastSave="0" documentId="13_ncr:1_{A2A3F6DB-A3C3-4446-BABA-939CFF5D32B2}" xr6:coauthVersionLast="47" xr6:coauthVersionMax="47" xr10:uidLastSave="{00000000-0000-0000-0000-000000000000}"/>
  <bookViews>
    <workbookView xWindow="-108" yWindow="-108" windowWidth="61656" windowHeight="16896" activeTab="1" xr2:uid="{2C1F818C-BB2B-4718-B861-08CC2E1650F3}"/>
  </bookViews>
  <sheets>
    <sheet name="Config" sheetId="2" r:id="rId1"/>
    <sheet name="Workplan" sheetId="1" r:id="rId2"/>
  </sheets>
  <definedNames>
    <definedName name="cellAbove" localSheetId="1">Workplan!A1048576</definedName>
    <definedName name="Enter">Config!$Q$5</definedName>
    <definedName name="MinimumDate">Config!$Q$4</definedName>
    <definedName name="ObjectiveNames">OFFSET(Config!$H$3,1,0,MAX(1,COUNTA(Config!$G:$G)-COUNTA(Config!$G$1:$G$3)),1)</definedName>
    <definedName name="RegionNames">OFFSET(Config!$E$3,1,0,MAX(1,COUNTA(Config!$D:$D)-COUNTA(Config!$D$1:$D$3)),1)</definedName>
    <definedName name="ScorecardId">Config!$Q$7</definedName>
    <definedName name="ScorecardName">Config!$Q$6</definedName>
    <definedName name="UserNames">OFFSET(Config!$B$3,1,0,MAX(1,COUNTA(Config!$A:$A)-COUNTA(Config!$A$1:$A$3)),1)</definedName>
    <definedName name="Workplan_Action">Workplan!$F$3</definedName>
    <definedName name="Workplan_Category">Workplan!$G$3</definedName>
    <definedName name="Workplan_CommunityEngagement">Workplan!$N$3</definedName>
    <definedName name="Workplan_CustomColumn1">Workplan!$O$3</definedName>
    <definedName name="Workplan_CustomColumn2">Workplan!$P$3</definedName>
    <definedName name="Workplan_Deadline">Workplan!$I$3</definedName>
    <definedName name="Workplan_Deliverable">Workplan!$E$3</definedName>
    <definedName name="Workplan_ErrorBlankRowAbove">Config!$N$9</definedName>
    <definedName name="Workplan_ErrorCheck">Workplan!$W$3</definedName>
    <definedName name="Workplan_ErrorDeadlineBeforeStart">Config!$N$7</definedName>
    <definedName name="Workplan_ErrorMissingField">Config!$N$6</definedName>
    <definedName name="Workplan_ErrorRowBlank">Config!$N$8</definedName>
    <definedName name="Workplan_HasError">Workplan!$V$3</definedName>
    <definedName name="Workplan_Id">Workplan!$A$3</definedName>
    <definedName name="Workplan_NoError">Config!$N$5</definedName>
    <definedName name="Workplan_Objective">Workplan!$D$3</definedName>
    <definedName name="Workplan_Owner">Workplan!$L$3</definedName>
    <definedName name="Workplan_Partner">Workplan!$M$3</definedName>
    <definedName name="Workplan_Region">Workplan!$B$3</definedName>
    <definedName name="Workplan_RegionId">Workplan!$Q$3</definedName>
    <definedName name="Workplan_ResponsibleUserId">Workplan!$R$3</definedName>
    <definedName name="Workplan_StartDate">Workplan!$H$3</definedName>
    <definedName name="Workplan_Status">Workplan!$J$3</definedName>
    <definedName name="Workplan_StatusAchieved">Config!$J$4</definedName>
    <definedName name="Workplan_StatusExplanation">Workplan!$K$3</definedName>
    <definedName name="Workplan_StatusId">Workplan!$S$3</definedName>
    <definedName name="Workplan_StatusNoProgress">Config!$J$6</definedName>
    <definedName name="Workplan_StatusNotDueYet">Config!$J$7</definedName>
    <definedName name="Workplan_StatusSomeProgress">Config!$J$5</definedName>
    <definedName name="Workplan_Title">Config!$N$4</definedName>
    <definedName name="WorkplanId">Config!$Q$8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" i="1" l="1"/>
  <c r="U5" i="1"/>
  <c r="C5" i="1"/>
  <c r="V5" i="1"/>
  <c r="T5" i="1"/>
  <c r="I15" i="2" a="1"/>
  <c r="I15" i="2"/>
  <c r="B1" i="1"/>
  <c r="S5" i="1"/>
  <c r="R5" i="1"/>
  <c r="Q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<sst xmlns="http://schemas.openxmlformats.org/spreadsheetml/2006/main" count="320" uniqueCount="165">
  <si>
    <t>Region</t>
  </si>
  <si>
    <t>Action</t>
  </si>
  <si>
    <t>Category</t>
  </si>
  <si>
    <t>Deadline</t>
  </si>
  <si>
    <t>Status</t>
  </si>
  <si>
    <t>Status explanation</t>
  </si>
  <si>
    <t>Owner</t>
  </si>
  <si>
    <t>Partner</t>
  </si>
  <si>
    <t>Community engagement</t>
  </si>
  <si>
    <t>RegionId</t>
  </si>
  <si>
    <t>ResponsibleUserId</t>
  </si>
  <si>
    <t>StatusId</t>
  </si>
  <si>
    <t>HasError</t>
  </si>
  <si>
    <t>Error check</t>
  </si>
  <si>
    <t>Id</t>
  </si>
  <si>
    <t>Name</t>
  </si>
  <si>
    <t>Minimum date:</t>
  </si>
  <si>
    <t>Translations</t>
  </si>
  <si>
    <t>Title</t>
  </si>
  <si>
    <t>Users</t>
  </si>
  <si>
    <t>Translation</t>
  </si>
  <si>
    <t>Parameters</t>
  </si>
  <si>
    <t>Value</t>
  </si>
  <si>
    <t>ScorecardName</t>
  </si>
  <si>
    <t>ScorecardId</t>
  </si>
  <si>
    <t>Not yet due</t>
  </si>
  <si>
    <t>Action achieved</t>
  </si>
  <si>
    <t>Some progress</t>
  </si>
  <si>
    <t>No progress</t>
  </si>
  <si>
    <t>No error.</t>
  </si>
  <si>
    <t>Deadline must be after start date.</t>
  </si>
  <si>
    <t>Row is blank</t>
  </si>
  <si>
    <t>Blank line above not allowed.</t>
  </si>
  <si>
    <t>NoError</t>
  </si>
  <si>
    <t>ErrorMissingField</t>
  </si>
  <si>
    <t>Please provide a (valid) {fieldName}!</t>
  </si>
  <si>
    <t>ErrorDeadlineBeforeStart</t>
  </si>
  <si>
    <t>ErrorRowBlank</t>
  </si>
  <si>
    <t>ErrorBlankRowAbove</t>
  </si>
  <si>
    <t>Enter</t>
  </si>
  <si>
    <t xml:space="preserve">
</t>
  </si>
  <si>
    <t>Key</t>
  </si>
  <si>
    <t>green</t>
  </si>
  <si>
    <t>yellow</t>
  </si>
  <si>
    <t>red</t>
  </si>
  <si>
    <t>grey</t>
  </si>
  <si>
    <t>Workplan {workplanName}</t>
  </si>
  <si>
    <t>Is deliverable</t>
  </si>
  <si>
    <t>ObjectiveId</t>
  </si>
  <si>
    <t>Activity</t>
  </si>
  <si>
    <t>Objective</t>
  </si>
  <si>
    <t>Deliverable</t>
  </si>
  <si>
    <t>Start date</t>
  </si>
  <si>
    <t>Custom column 1</t>
  </si>
  <si>
    <t>Custom column 2</t>
  </si>
  <si>
    <t>Objectives</t>
  </si>
  <si>
    <t>DeliverableId</t>
  </si>
  <si>
    <t>WorkplanId</t>
  </si>
  <si>
    <t>Community Engagement</t>
  </si>
  <si>
    <t>Country Demo</t>
  </si>
  <si>
    <t>Region A</t>
  </si>
  <si>
    <t>District 1</t>
  </si>
  <si>
    <t>CS 1</t>
  </si>
  <si>
    <t>District 2</t>
  </si>
  <si>
    <t>Facility 2</t>
  </si>
  <si>
    <t>District X</t>
  </si>
  <si>
    <t>Health Facility Y</t>
  </si>
  <si>
    <t>Region B</t>
  </si>
  <si>
    <t>District 3</t>
  </si>
  <si>
    <t>Facility 3</t>
  </si>
  <si>
    <t>Facility 4</t>
  </si>
  <si>
    <t>District 4</t>
  </si>
  <si>
    <t>Facility 5</t>
  </si>
  <si>
    <t>Facility 6</t>
  </si>
  <si>
    <t>Region C</t>
  </si>
  <si>
    <t>District 5</t>
  </si>
  <si>
    <t>Factiliy 7</t>
  </si>
  <si>
    <t>Facility 8</t>
  </si>
  <si>
    <t>District 6</t>
  </si>
  <si>
    <t>Facility 9</t>
  </si>
  <si>
    <t>District B</t>
  </si>
  <si>
    <t>Health Facility 1</t>
  </si>
  <si>
    <t>Region D</t>
  </si>
  <si>
    <t>District 7</t>
  </si>
  <si>
    <t>Facility 10</t>
  </si>
  <si>
    <t>District 8</t>
  </si>
  <si>
    <t>Facility 11</t>
  </si>
  <si>
    <t>Region E</t>
  </si>
  <si>
    <t>District 9</t>
  </si>
  <si>
    <t>Facility 12</t>
  </si>
  <si>
    <t>Facility 13</t>
  </si>
  <si>
    <t>Facility 14</t>
  </si>
  <si>
    <t>District 10</t>
  </si>
  <si>
    <t>Region F</t>
  </si>
  <si>
    <t>District 11</t>
  </si>
  <si>
    <t>Facility 15</t>
  </si>
  <si>
    <t>Facility 16</t>
  </si>
  <si>
    <t xml:space="preserve">Status                                            </t>
  </si>
  <si>
    <t>Action items for {scorecard}</t>
  </si>
  <si>
    <t>Demo Admin</t>
  </si>
  <si>
    <t>Samson Katikiti</t>
  </si>
  <si>
    <t>Melanie Renshaw</t>
  </si>
  <si>
    <t>Stephen Rooke</t>
  </si>
  <si>
    <t>Developer account</t>
  </si>
  <si>
    <t>Charles Paluku</t>
  </si>
  <si>
    <t>Matthew Wilson</t>
  </si>
  <si>
    <t>Foluke Olusegun</t>
  </si>
  <si>
    <t>Elizabeth Katwan</t>
  </si>
  <si>
    <t>d2i Admin</t>
  </si>
  <si>
    <t>Anne Gasasira</t>
  </si>
  <si>
    <t>Ashneil Jain</t>
  </si>
  <si>
    <t>Abraham Mnzava</t>
  </si>
  <si>
    <t>Diego Duque</t>
  </si>
  <si>
    <t>NMCP</t>
  </si>
  <si>
    <t>Ketema Bizuneh</t>
  </si>
  <si>
    <t>Irenee Umulisa</t>
  </si>
  <si>
    <t>Corine Karema</t>
  </si>
  <si>
    <t>develappers</t>
  </si>
  <si>
    <t>ilenia</t>
  </si>
  <si>
    <t>Peter Trapp (d2i)</t>
  </si>
  <si>
    <t>jesus (d2i)</t>
  </si>
  <si>
    <t>Johan</t>
  </si>
  <si>
    <t>Thomas Davies</t>
  </si>
  <si>
    <t>James Banda Jr.</t>
  </si>
  <si>
    <t>itcraft</t>
  </si>
  <si>
    <t>James Bradley</t>
  </si>
  <si>
    <t>mytest</t>
  </si>
  <si>
    <t>Vikas</t>
  </si>
  <si>
    <t>iprd</t>
  </si>
  <si>
    <t>Demo Francais</t>
  </si>
  <si>
    <t>Zambia Training</t>
  </si>
  <si>
    <t>Tsedeke M</t>
  </si>
  <si>
    <t>MAHMMEDA</t>
  </si>
  <si>
    <t>Malaria demo</t>
  </si>
  <si>
    <t>retreat 2020</t>
  </si>
  <si>
    <t>test1625</t>
  </si>
  <si>
    <t>bill</t>
  </si>
  <si>
    <t>billp</t>
  </si>
  <si>
    <t>To train 12 tots by 11.02.2019</t>
  </si>
  <si>
    <t>To increase IPTp uptake among pregnant women</t>
  </si>
  <si>
    <t>100% of pregnant women receive treatment</t>
  </si>
  <si>
    <t>100% of confirmed cases receive treatment</t>
  </si>
  <si>
    <t>80 % of structures sprayed with IRS</t>
  </si>
  <si>
    <t>Conduct a Penta 3 campaign with over 95% coverage</t>
  </si>
  <si>
    <t>Responsible</t>
  </si>
  <si>
    <t/>
  </si>
  <si>
    <t>iCCM</t>
  </si>
  <si>
    <t>activity will commence on 11.02.2019</t>
  </si>
  <si>
    <t>PAMO</t>
  </si>
  <si>
    <t>Procure enablers and starter kits (updated)</t>
  </si>
  <si>
    <t>Procured 800 units</t>
  </si>
  <si>
    <t>MACEPA</t>
  </si>
  <si>
    <t>Draft the funding request to MACEPA for restocking 1000 units of SP for facilities XYZ</t>
  </si>
  <si>
    <t>treatment</t>
  </si>
  <si>
    <t>Freddy</t>
  </si>
  <si>
    <t>Fully stock all health facilities within region A</t>
  </si>
  <si>
    <t>Forecasting and quantification of all facilities within Region A</t>
  </si>
  <si>
    <t>Treatment</t>
  </si>
  <si>
    <t>des</t>
  </si>
  <si>
    <t>Test</t>
  </si>
  <si>
    <t>IRS</t>
  </si>
  <si>
    <t>The funding hasn't arrived yet</t>
  </si>
  <si>
    <t>CHAI</t>
  </si>
  <si>
    <t>Insecticide procurement</t>
  </si>
  <si>
    <t>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</si>
</sst>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7">
    <xf numFmtId="3" fontId="0" fillId="0" borderId="0"/>
    <xf numFmtId="0" fontId="5" fillId="2" borderId="1" applyNumberFormat="0" applyAlignment="0"/>
    <xf numFmtId="0" fontId="5" fillId="2" borderId="1" applyNumberFormat="0" applyAlignment="0"/>
    <xf numFmtId="0" fontId="5" fillId="3" borderId="0" applyNumberFormat="0" applyBorder="0" applyAlignment="0"/>
    <xf numFmtId="0" fontId="5" fillId="8" borderId="0" applyNumberFormat="0" applyBorder="0" applyAlignment="0"/>
    <xf numFmtId="0" fontId="5" fillId="0" borderId="0" applyNumberFormat="0" applyFill="0" applyAlignment="0"/>
    <xf numFmtId="0" fontId="7" fillId="9" borderId="0" applyNumberFormat="0" applyAlignment="0">
      <protection locked="0"/>
    </xf>
    <xf numFmtId="0" fontId="6" fillId="4" borderId="0" applyNumberFormat="0" applyFont="0" applyAlignment="0"/>
    <xf numFmtId="0" fontId="3" fillId="0" borderId="2" applyNumberFormat="0" applyFill="0" applyAlignment="0"/>
    <xf numFmtId="0" fontId="1" fillId="5" borderId="0" applyFont="0" applyBorder="0" applyAlignment="0"/>
    <xf numFmtId="3" fontId="1" fillId="6" borderId="0" applyNumberFormat="0" applyFont="0" applyBorder="0" applyAlignment="0"/>
    <xf numFmtId="0" fontId="1" fillId="7" borderId="0" applyFont="0" applyBorder="0" applyAlignment="0"/>
    <xf numFmtId="3" fontId="1" fillId="0" borderId="0" applyNumberFormat="0" applyFont="0" applyFill="0" applyBorder="0" applyAlignment="0">
      <protection locked="0"/>
    </xf>
    <xf numFmtId="0" fontId="1" fillId="10" borderId="0" applyNumberFormat="0" applyFont="0" applyBorder="0" applyAlignment="0"/>
    <xf numFmtId="3" fontId="1" fillId="11" borderId="0" applyNumberFormat="0" applyFont="0" applyBorder="0" applyAlignment="0"/>
    <xf numFmtId="3" fontId="2" fillId="12" borderId="0" applyNumberFormat="0" applyAlignment="0">
      <alignment horizontal="centerContinuous" vertical="center"/>
    </xf>
    <xf numFmtId="3" fontId="4" fillId="13" borderId="0" applyNumberFormat="0" applyBorder="0" applyAlignment="0" applyProtection="0"/>
  </cellStyleXfs>
  <cellXfs count="10">
    <xf numFmtId="3" fontId="0" fillId="0" borderId="0" xfId="0"/>
    <xf numFmtId="3" fontId="5" fillId="2" borderId="1" xfId="2" applyNumberFormat="1"/>
    <xf numFmtId="14" fontId="0" fillId="0" borderId="0" xfId="0" applyNumberFormat="1"/>
    <xf numFmtId="3" fontId="5" fillId="3" borderId="0" xfId="3" applyNumberFormat="1"/>
    <xf numFmtId="14" fontId="0" fillId="0" borderId="0" xfId="0" applyNumberFormat="1" applyAlignment="1">
      <alignment wrapText="1"/>
    </xf>
    <xf numFmtId="3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3" fontId="0" fillId="0" borderId="0" xfId="0" applyAlignment="1">
      <alignment vertical="top" wrapText="1"/>
    </xf>
    <xf numFmtId="3" fontId="0" fillId="0" borderId="0" xfId="0" applyFont="1"/>
    <xf numFmtId="0" fontId="0" fillId="0" borderId="0" xfId="0" applyNumberFormat="1"/>
  </cellXfs>
  <cellStyles count="17">
    <cellStyle name="Calculation" xfId="7" builtinId="22" customBuiltin="1"/>
    <cellStyle name="Caption" xfId="9" xr:uid="{798D1F9C-5BF7-49DF-AF00-2E3599395FAF}"/>
    <cellStyle name="External data" xfId="10" xr:uid="{1031341E-1D5B-4FC0-8064-172E3CE19551}"/>
    <cellStyle name="From macro" xfId="11" xr:uid="{6D41BE17-5532-444A-B60B-E1EC7EA39897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6" builtinId="20" customBuiltin="1"/>
    <cellStyle name="Input table" xfId="12" xr:uid="{A562D31A-8B07-4D9F-A61E-045B3A3C0795}"/>
    <cellStyle name="Model structure" xfId="13" xr:uid="{69C59E87-2219-4552-8FA3-62B5B75362F2}"/>
    <cellStyle name="Normal" xfId="0" builtinId="0" customBuiltin="1"/>
    <cellStyle name="Table - Fill" xfId="14" xr:uid="{A674F65B-33F3-4F85-A6A2-4ACED5F5AA4D}"/>
    <cellStyle name="Table - Header" xfId="15" xr:uid="{376739F3-0CBC-42EB-8051-C70ED43627B9}"/>
    <cellStyle name="Title" xfId="1" builtinId="15" customBuiltin="1"/>
    <cellStyle name="Total" xfId="8" builtinId="25" customBuiltin="1"/>
    <cellStyle name="WiP" xfId="16" xr:uid="{0E914625-C7D4-4EE6-97EC-4735AE6F6FA1}"/>
  </cellStyles>
  <dxfs count="30">
    <dxf>
      <fill>
        <patternFill>
          <bgColor theme="9"/>
        </patternFill>
      </fill>
    </dxf>
    <dxf>
      <fill>
        <patternFill>
          <bgColor theme="2"/>
        </patternFill>
      </fill>
    </dxf>
    <dxf>
      <fill>
        <patternFill>
          <bgColor rgb="FFFF3300"/>
        </patternFill>
      </fill>
    </dxf>
    <dxf>
      <fill>
        <patternFill>
          <bgColor theme="7" tint="0.59996337778862885"/>
        </patternFill>
      </fill>
    </dxf>
    <dxf>
      <numFmt numFmtId="3" formatCode="#,##0"/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numFmt numFmtId="3" formatCode="#,##0"/>
      <alignment horizontal="general" vertical="top" textRotation="0" indent="0" justifyLastLine="0" shrinkToFit="0" readingOrder="0"/>
    </dxf>
    <dxf>
      <numFmt numFmtId="3" formatCode="#,##0"/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numFmt numFmtId="19" formatCode="dd/mm/yyyy"/>
      <alignment horizontal="general" vertical="top" textRotation="0" indent="0" justifyLastLine="0" shrinkToFit="0" readingOrder="0"/>
    </dxf>
    <dxf>
      <numFmt numFmtId="19" formatCode="dd/mm/yyyy"/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metadata.xml" Type="http://schemas.openxmlformats.org/officeDocument/2006/relationships/sheetMetadata"/><Relationship Id="rId7" Target="calcChain.xml" Type="http://schemas.openxmlformats.org/officeDocument/2006/relationships/calcChain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5F1F0F-79B2-441D-8E8A-A477D2AE7CB1}" name="Users" displayName="Users" ref="A3:B44" insertRow="1" totalsRowShown="0">
  <autoFilter ref="A3:B44" xr:uid="{F15F1F0F-79B2-441D-8E8A-A477D2AE7CB1}"/>
  <tableColumns count="2">
    <tableColumn id="1" xr3:uid="{749503A4-9FB3-4B2C-9C9C-BB3292CB0D1C}" name="Id"/>
    <tableColumn id="2" xr3:uid="{30DDB0EA-3405-4644-B3E9-F1A1CB94302C}" name="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19E9AF-2A66-462F-A93D-E4A47AE5899B}" name="Regions" displayName="Regions" ref="D3:E44" insertRow="1" totalsRowShown="0">
  <autoFilter ref="D3:E44" xr:uid="{E719E9AF-2A66-462F-A93D-E4A47AE5899B}"/>
  <tableColumns count="2">
    <tableColumn id="1" xr3:uid="{0E56900F-BC75-4256-AD04-2E15E239DC39}" name="Id"/>
    <tableColumn id="2" xr3:uid="{AEA09C70-5C52-474B-BDB7-3CF2A28CB90D}" name="Na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EDB1A6-5AFF-43AD-BF71-A3725A9587DF}" name="Translations" displayName="Translations" ref="M3:N9" totalsRowShown="0">
  <autoFilter ref="M3:N9" xr:uid="{15EDB1A6-5AFF-43AD-BF71-A3725A9587DF}"/>
  <tableColumns count="2">
    <tableColumn id="1" xr3:uid="{0CC62DB6-55F9-45F4-8D2E-0BFB375773F5}" name="Id"/>
    <tableColumn id="2" xr3:uid="{FC79A3BA-06D0-42F6-BD5E-AB84F456B434}" name="Transla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FD983E-8273-4CF9-A566-333F1065C6E7}" name="Parameters" displayName="Parameters" ref="P3:Q8" totalsRowShown="0">
  <autoFilter ref="P3:Q8" xr:uid="{09FD983E-8273-4CF9-A566-333F1065C6E7}"/>
  <tableColumns count="2">
    <tableColumn id="1" xr3:uid="{41E7F336-05B6-4C5B-BC4C-5D2700F09982}" name="Name" dataDxfId="29"/>
    <tableColumn id="2" xr3:uid="{D79C3B2C-9BDC-42C2-9EFD-479476A5A9C0}" name="Value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CE5AD0-492B-4043-B36C-CF82164400E1}" name="Status" displayName="Status" ref="J3:K7" totalsRowShown="0">
  <autoFilter ref="J3:K7" xr:uid="{FBCE5AD0-492B-4043-B36C-CF82164400E1}"/>
  <tableColumns count="2">
    <tableColumn id="1" xr3:uid="{1554DA56-B488-4F30-A7E7-40BAE3C85EAB}" name="Name"/>
    <tableColumn id="2" xr3:uid="{E0DD363A-19AF-47CB-821C-0CA46E5C41C4}" name="Ke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6DD59FA-65F9-43B4-B4A2-73122A6C73D4}" name="Objectives" displayName="Objectives" ref="G3:H9" insertRow="1" totalsRowShown="0">
  <autoFilter ref="G3:H9" xr:uid="{26DD59FA-65F9-43B4-B4A2-73122A6C73D4}"/>
  <tableColumns count="2">
    <tableColumn id="1" xr3:uid="{6AD684CC-C06D-44FB-87E6-68B78F6A4F20}" name="Id"/>
    <tableColumn id="2" xr3:uid="{81A3696D-1246-4C20-83F2-ED8CDD945804}" name="Nam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196058-C66A-406B-9ECA-E9A1B46E53AC}" name="Workplan" displayName="Workplan" ref="A4:W14" totalsRowShown="0" dataDxfId="27">
  <autoFilter ref="A4:W14" xr:uid="{AD196058-C66A-406B-9ECA-E9A1B46E53AC}"/>
  <tableColumns count="23">
    <tableColumn id="1" xr3:uid="{DDA7C77F-4435-4D52-BE22-E029117BD399}" name="Id" dataDxfId="26"/>
    <tableColumn id="2" xr3:uid="{330F6E44-13F1-42F5-B2AF-F5D685007946}" name="Region" dataDxfId="25"/>
    <tableColumn id="16" xr3:uid="{11B75049-CE90-464C-8ACD-F7B317E494E0}" name="Is deliverable" dataDxfId="24">
      <calculatedColumnFormula>Workplan[[#This Row],[Action]]=""</calculatedColumnFormula>
    </tableColumn>
    <tableColumn id="18" xr3:uid="{C15EA9B9-081E-4D0B-9AE5-BF402D044212}" name="Objective" dataDxfId="23"/>
    <tableColumn id="19" xr3:uid="{B0275F31-FF28-46EC-B899-36891785D3AC}" name="Deliverable" dataDxfId="22"/>
    <tableColumn id="3" xr3:uid="{F45CEFFD-BDF2-48F5-B62B-312FB86642A3}" name="Action" dataDxfId="21"/>
    <tableColumn id="4" xr3:uid="{CBDFDF3E-FA74-4942-831E-CB90E3189C09}" name="Category" dataDxfId="20"/>
    <tableColumn id="20" xr3:uid="{D96B1213-B56F-426B-AB26-10F70A05B359}" name="Start date" dataDxfId="19"/>
    <tableColumn id="5" xr3:uid="{798852FF-FEDA-48B1-B0A8-934354B4B135}" name="Deadline" dataDxfId="18"/>
    <tableColumn id="6" xr3:uid="{7CFDE7AC-FFB4-4ED5-A4AD-2CE50871CA09}" name="Status" dataDxfId="17"/>
    <tableColumn id="7" xr3:uid="{A9AC842C-38FC-4771-9CB8-70A29C9A4B33}" name="Status explanation" dataDxfId="16"/>
    <tableColumn id="8" xr3:uid="{73880B7D-AD5F-4ECA-A231-8759E50B7CAE}" name="Owner" dataDxfId="15"/>
    <tableColumn id="9" xr3:uid="{2747153F-8ADA-4FB9-A713-B042A3D0EEBC}" name="Partner" dataDxfId="14"/>
    <tableColumn id="10" xr3:uid="{F5D77F66-54DB-4358-9354-08C9C2169708}" name="Community engagement" dataDxfId="13"/>
    <tableColumn id="21" xr3:uid="{D23C0690-BDF8-4133-950E-F68CCEB322E7}" name="Custom column 1" dataDxfId="12"/>
    <tableColumn id="22" xr3:uid="{B3B38012-DD3B-4B4D-8730-1ADD5EBABB53}" name="Custom column 2" dataDxfId="11"/>
    <tableColumn id="11" xr3:uid="{90B79D53-FAAE-4110-AEDF-2DEE08E136BF}" name="RegionId" dataDxfId="10">
      <calculatedColumnFormula>INDEX(Regions[Id],MATCH(Workplan[[#This Row],[Region]],Regions[Name],0))</calculatedColumnFormula>
    </tableColumn>
    <tableColumn id="12" xr3:uid="{5053A38B-8DC0-4F51-A185-0067F4ED477F}" name="ResponsibleUserId" dataDxfId="9">
      <calculatedColumnFormula>INDEX(Users[Id],MATCH(Workplan[[#This Row],[Owner]],Users[Name],0))</calculatedColumnFormula>
    </tableColumn>
    <tableColumn id="13" xr3:uid="{91D38D68-D2EE-4756-BE4B-FD7256592A32}" name="StatusId" dataDxfId="8">
      <calculatedColumnFormula>INDEX(Status[Key],MATCH(Workplan[[#This Row],[Status]],Status[Name],0))</calculatedColumnFormula>
    </tableColumn>
    <tableColumn id="17" xr3:uid="{4E192B5F-C4D5-477B-9540-C76DCE7CB416}" name="ObjectiveId" dataDxfId="7">
      <calculatedColumnFormula>INDEX(Objectives[Id],MATCH(Workplan[[#This Row],[Objective]],Objectives[Name],0))</calculatedColumnFormula>
    </tableColumn>
    <tableColumn id="23" xr3:uid="{D331B6AC-11DE-4E6E-9546-39ED049CD8D0}" name="DeliverableId" dataDxfId="6">
      <calculatedColumnFormula>IF(Workplan[[#This Row],[Is deliverable]],"",INDEX(Workplan[Id],MATCH(Workplan[[#This Row],[Deliverable]],Workplan[Deliverable],0)))</calculatedColumnFormula>
    </tableColumn>
    <tableColumn id="14" xr3:uid="{3FE5EF8F-0E72-4051-9AC9-0B6363BB487C}" name="HasError" dataDxfId="5">
      <calculatedColumnFormula>(Workplan[[#This Row],[Error check]]&lt;&gt;Workplan_NoError)*1</calculatedColumnFormula>
    </tableColumn>
    <tableColumn id="15" xr3:uid="{20868E3C-2D7C-4EBF-A915-81891F501D12}" name="Error check" dataDxfId="4">
      <calculatedColumnFormula><![CDATA[IF(COUNTA(Workplan[[#This Row],[Region]:[Owner]])=0,Workplan_ErrorRowBlank,
IF(cellAbove=Workplan_ErrorRowBlank,Workplan_ErrorBlankRowAbove,
SUBSTITUTE(
SUBSTITUTE(
IF(ISERROR(Workplan[[#This Row],[RegionId]]),SUBSTITUTE(Workplan_ErrorMissingField,"{fieldName}",LOWER(Workplan_Region))&Enter,0)&
IF(AND(Workplan[[#This Row],[Action]]="",NOT(Workplan[[#This Row],[Is deliverable]])),SUBSTITUTE(Workplan_ErrorMissingField,"{fieldName}",LOWER(Workplan_Action))&Enter,0)&
IF(OR(Workplan[[#This Row],[Deliverable]]="",ISNA(Workplan[[#This Row],[DeliverableId]])),SUBSTITUTE(Workplan_ErrorMissingField,"{fieldName}",LOWER(Workplan_Deliverable))&Enter,0)&
IF(OR(Workplan[[#This Row],[Owner]]="",ISNA(Workplan[[#This Row],[ResponsibleUserId]])),SUBSTITUTE(Workplan_ErrorMissingField,"{fieldName}",LOWER(Workplan_Owner))&Enter,0)&
IF(OR(Workplan[[#This Row],[Status]]="",ISNA(Workplan[[#This Row],[StatusId]])),SUBSTITUTE(Workplan_ErrorMissingField,"{fieldName}",LOWER(Workplan_Status))&Enter,0)&
IF(OR(Workplan[[#This Row],[Objective]]="",ISNA(Workplan[[#This Row],[Objective]])),SUBSTITUTE(Workplan_ErrorMissingField,"{fieldName}",LOWER(Workplan_Objective))&Enter,0)&
IF(Workplan[[#This Row],[Deadline]]="",SUBSTITUTE(Workplan_ErrorMissingField,"{fieldName}",LOWER(Workplan_Deadline))&Enter,0),"00000",Workplan_NoError),"0","")))]]>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Relationship Id="rId3" Target="../tables/table2.xml" Type="http://schemas.openxmlformats.org/officeDocument/2006/relationships/table"/><Relationship Id="rId4" Target="../tables/table3.xml" Type="http://schemas.openxmlformats.org/officeDocument/2006/relationships/table"/><Relationship Id="rId5" Target="../tables/table4.xml" Type="http://schemas.openxmlformats.org/officeDocument/2006/relationships/table"/><Relationship Id="rId6" Target="../tables/table5.xml" Type="http://schemas.openxmlformats.org/officeDocument/2006/relationships/table"/><Relationship Id="rId7" Target="../tables/table6.xml" Type="http://schemas.openxmlformats.org/officeDocument/2006/relationships/tabl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7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DC2A-9B37-4A9F-BD1A-390AEEC8AA1A}">
  <sheetPr codeName="Sheet1"/>
  <dimension ref="A1:Q44"/>
  <sheetViews>
    <sheetView workbookViewId="0">
      <selection activeCell="Q9" sqref="Q9"/>
    </sheetView>
  </sheetViews>
  <sheetFormatPr defaultRowHeight="14.4" x14ac:dyDescent="0.3"/>
  <cols>
    <col min="1" max="1" customWidth="true" width="10.44140625"/>
    <col min="14" max="14" bestFit="true" customWidth="true" width="22.109375"/>
    <col min="16" max="16" bestFit="true" customWidth="true" width="14.109375"/>
    <col min="17" max="17" bestFit="true" customWidth="true" width="10.109375"/>
    <col min="20" max="20" bestFit="true" customWidth="true" width="10.109375"/>
  </cols>
  <sheetData>
    <row r="1" spans="1:17" ht="15" thickBot="1" x14ac:dyDescent="0.35">
      <c r="A1" s="1" t="s">
        <v>19</v>
      </c>
      <c r="B1" s="1"/>
      <c r="D1" s="1" t="s">
        <v>0</v>
      </c>
      <c r="E1" s="1"/>
      <c r="G1" s="1" t="s">
        <v>55</v>
      </c>
      <c r="H1" s="1"/>
      <c r="J1" s="1" t="s">
        <v>4</v>
      </c>
      <c r="K1" s="1"/>
      <c r="M1" s="1" t="s">
        <v>17</v>
      </c>
      <c r="N1" s="1"/>
      <c r="P1" s="1" t="s">
        <v>21</v>
      </c>
      <c r="Q1" s="1"/>
    </row>
    <row r="3" spans="1:17" x14ac:dyDescent="0.3">
      <c r="A3" t="s" s="0">
        <v>14</v>
      </c>
      <c r="B3" t="s" s="0">
        <v>15</v>
      </c>
      <c r="D3" t="s" s="0">
        <v>14</v>
      </c>
      <c r="E3" t="s" s="0">
        <v>15</v>
      </c>
      <c r="G3" t="s" s="0">
        <v>14</v>
      </c>
      <c r="H3" t="s" s="0">
        <v>15</v>
      </c>
      <c r="J3" t="s" s="0">
        <v>15</v>
      </c>
      <c r="K3" t="s" s="0">
        <v>41</v>
      </c>
      <c r="M3" t="s" s="0">
        <v>14</v>
      </c>
      <c r="N3" t="s" s="0">
        <v>20</v>
      </c>
      <c r="P3" t="s" s="0">
        <v>15</v>
      </c>
      <c r="Q3" t="s" s="0">
        <v>22</v>
      </c>
    </row>
    <row r="4" spans="1:17" x14ac:dyDescent="0.3">
      <c r="A4" t="n" s="0">
        <v>3.0</v>
      </c>
      <c r="B4" t="s">
        <v>99</v>
      </c>
      <c r="D4" t="n">
        <v>17238.0</v>
      </c>
      <c r="E4" t="s">
        <v>59</v>
      </c>
      <c r="G4" t="n">
        <v>42.0</v>
      </c>
      <c r="H4" t="s">
        <v>138</v>
      </c>
      <c r="J4" t="s">
        <v>26</v>
      </c>
      <c r="K4" t="s">
        <v>42</v>
      </c>
      <c r="M4" t="s">
        <v>18</v>
      </c>
      <c r="N4" t="s">
        <v>98</v>
      </c>
      <c r="P4" t="s">
        <v>16</v>
      </c>
      <c r="Q4" s="2">
        <v>44562</v>
      </c>
    </row>
    <row r="5" spans="1:17" ht="28.8" x14ac:dyDescent="0.3">
      <c r="A5" t="n" s="0">
        <v>15.0</v>
      </c>
      <c r="B5" t="s" s="0">
        <v>100</v>
      </c>
      <c r="D5" t="n" s="0">
        <v>17239.0</v>
      </c>
      <c r="E5" t="s" s="0">
        <v>60</v>
      </c>
      <c r="G5" t="n" s="0">
        <v>43.0</v>
      </c>
      <c r="H5" t="s" s="0">
        <v>139</v>
      </c>
      <c r="J5" t="s">
        <v>27</v>
      </c>
      <c r="K5" t="s">
        <v>43</v>
      </c>
      <c r="M5" t="s">
        <v>33</v>
      </c>
      <c r="N5" t="s">
        <v>29</v>
      </c>
      <c r="P5" t="s">
        <v>39</v>
      </c>
      <c r="Q5" s="4" t="s">
        <v>40</v>
      </c>
    </row>
    <row r="6" spans="1:17" x14ac:dyDescent="0.3">
      <c r="A6" t="n" s="0">
        <v>18.0</v>
      </c>
      <c r="B6" t="s" s="0">
        <v>101</v>
      </c>
      <c r="D6" t="n" s="0">
        <v>18670.0</v>
      </c>
      <c r="E6" t="s" s="0">
        <v>61</v>
      </c>
      <c r="G6" t="n" s="0">
        <v>44.0</v>
      </c>
      <c r="H6" t="s" s="0">
        <v>140</v>
      </c>
      <c r="J6" t="s">
        <v>28</v>
      </c>
      <c r="K6" t="s">
        <v>44</v>
      </c>
      <c r="M6" t="s">
        <v>34</v>
      </c>
      <c r="N6" t="s">
        <v>35</v>
      </c>
      <c r="P6" t="s">
        <v>23</v>
      </c>
      <c r="Q6" s="9" t="s">
        <v>23</v>
      </c>
    </row>
    <row r="7" spans="1:17" x14ac:dyDescent="0.3">
      <c r="A7" t="n" s="0">
        <v>19.0</v>
      </c>
      <c r="B7" t="s" s="0">
        <v>102</v>
      </c>
      <c r="D7" t="n" s="0">
        <v>18959.0</v>
      </c>
      <c r="E7" t="s" s="0">
        <v>62</v>
      </c>
      <c r="G7" t="n" s="0">
        <v>45.0</v>
      </c>
      <c r="H7" t="s" s="0">
        <v>141</v>
      </c>
      <c r="J7" t="s">
        <v>25</v>
      </c>
      <c r="K7" t="s">
        <v>45</v>
      </c>
      <c r="M7" t="s">
        <v>36</v>
      </c>
      <c r="N7" t="s">
        <v>30</v>
      </c>
      <c r="P7" t="s">
        <v>24</v>
      </c>
      <c r="Q7" s="9" t="n">
        <v>603.0</v>
      </c>
    </row>
    <row r="8" spans="1:17" x14ac:dyDescent="0.3">
      <c r="A8" t="n" s="0">
        <v>28.0</v>
      </c>
      <c r="B8" t="s" s="0">
        <v>103</v>
      </c>
      <c r="D8" t="n" s="0">
        <v>18673.0</v>
      </c>
      <c r="E8" t="s" s="0">
        <v>63</v>
      </c>
      <c r="G8" t="n" s="0">
        <v>50.0</v>
      </c>
      <c r="H8" t="s" s="0">
        <v>142</v>
      </c>
      <c r="M8" t="s">
        <v>37</v>
      </c>
      <c r="N8" t="s">
        <v>31</v>
      </c>
      <c r="P8" s="8" t="s">
        <v>57</v>
      </c>
      <c r="Q8" s="9" t="n">
        <v>4.0</v>
      </c>
    </row>
    <row r="9" spans="1:17" x14ac:dyDescent="0.3">
      <c r="A9" t="n" s="0">
        <v>32.0</v>
      </c>
      <c r="B9" t="s" s="0">
        <v>104</v>
      </c>
      <c r="D9" t="n" s="0">
        <v>19744.0</v>
      </c>
      <c r="E9" t="s" s="0">
        <v>64</v>
      </c>
      <c r="G9" t="n" s="0">
        <v>112.0</v>
      </c>
      <c r="H9" t="s" s="0">
        <v>143</v>
      </c>
      <c r="M9" t="s">
        <v>38</v>
      </c>
      <c r="N9" t="s">
        <v>32</v>
      </c>
    </row>
    <row r="10">
      <c r="A10" t="n" s="0">
        <v>110.0</v>
      </c>
      <c r="B10" t="s" s="0">
        <v>105</v>
      </c>
      <c r="D10" t="n" s="0">
        <v>20076.0</v>
      </c>
      <c r="E10" t="s" s="0">
        <v>61</v>
      </c>
    </row>
    <row r="11">
      <c r="A11" t="n" s="0">
        <v>154.0</v>
      </c>
      <c r="B11" t="s" s="0">
        <v>106</v>
      </c>
      <c r="D11" t="n" s="0">
        <v>20077.0</v>
      </c>
      <c r="E11" t="s" s="0">
        <v>65</v>
      </c>
    </row>
    <row r="12">
      <c r="A12" t="n" s="0">
        <v>5215.0</v>
      </c>
      <c r="B12" t="s" s="0">
        <v>107</v>
      </c>
      <c r="D12" t="n" s="0">
        <v>20078.0</v>
      </c>
      <c r="E12" t="s" s="0">
        <v>66</v>
      </c>
    </row>
    <row r="13">
      <c r="A13" t="n" s="0">
        <v>11120.0</v>
      </c>
      <c r="B13" t="s" s="0">
        <v>108</v>
      </c>
      <c r="D13" t="n" s="0">
        <v>17240.0</v>
      </c>
      <c r="E13" t="s" s="0">
        <v>67</v>
      </c>
    </row>
    <row r="14">
      <c r="A14" t="n" s="0">
        <v>11170.0</v>
      </c>
      <c r="B14" t="s" s="0">
        <v>109</v>
      </c>
      <c r="D14" t="n" s="0">
        <v>18671.0</v>
      </c>
      <c r="E14" t="s" s="0">
        <v>68</v>
      </c>
    </row>
    <row r="15" spans="1:17" x14ac:dyDescent="0.3">
      <c r="A15" t="n" s="0">
        <v>11297.0</v>
      </c>
      <c r="B15" t="s" s="0">
        <v>110</v>
      </c>
      <c r="D15" t="n" s="0">
        <v>19745.0</v>
      </c>
      <c r="E15" t="s" s="0">
        <v>69</v>
      </c>
      <c r="I15" cm="1" t="str">
        <f t="array" aca="1" ref="I15" ca="1">OFFSET(Config!$H$3,1,0,MAX(1,COUNTA(Config!$G:$G)-COUNTA(Config!$G$1:$G$3)),1)</f>
        <v>To train 12 tots by 11.02.2019</v>
      </c>
    </row>
    <row r="16">
      <c r="A16" t="n" s="0">
        <v>11298.0</v>
      </c>
      <c r="B16" t="s" s="0">
        <v>111</v>
      </c>
      <c r="D16" t="n" s="0">
        <v>19746.0</v>
      </c>
      <c r="E16" t="s" s="0">
        <v>70</v>
      </c>
    </row>
    <row r="17">
      <c r="A17" t="n" s="0">
        <v>11299.0</v>
      </c>
      <c r="B17" t="s" s="0">
        <v>112</v>
      </c>
      <c r="D17" t="n" s="0">
        <v>18674.0</v>
      </c>
      <c r="E17" t="s" s="0">
        <v>71</v>
      </c>
    </row>
    <row r="18">
      <c r="A18" t="n" s="0">
        <v>11340.0</v>
      </c>
      <c r="B18" t="s" s="0">
        <v>113</v>
      </c>
      <c r="D18" t="n" s="0">
        <v>19747.0</v>
      </c>
      <c r="E18" t="s" s="0">
        <v>72</v>
      </c>
    </row>
    <row r="19">
      <c r="A19" t="n" s="0">
        <v>11341.0</v>
      </c>
      <c r="B19" t="s" s="0">
        <v>114</v>
      </c>
      <c r="D19" t="n" s="0">
        <v>19748.0</v>
      </c>
      <c r="E19" t="s" s="0">
        <v>73</v>
      </c>
    </row>
    <row r="20">
      <c r="A20" t="n" s="0">
        <v>11507.0</v>
      </c>
      <c r="B20" t="s" s="0">
        <v>115</v>
      </c>
      <c r="D20" t="n" s="0">
        <v>17241.0</v>
      </c>
      <c r="E20" t="s" s="0">
        <v>74</v>
      </c>
    </row>
    <row r="21">
      <c r="A21" t="n" s="0">
        <v>11566.0</v>
      </c>
      <c r="B21" t="s" s="0">
        <v>116</v>
      </c>
      <c r="D21" t="n" s="0">
        <v>18672.0</v>
      </c>
      <c r="E21" t="s" s="0">
        <v>75</v>
      </c>
    </row>
    <row r="22">
      <c r="A22" t="n" s="0">
        <v>11622.0</v>
      </c>
      <c r="B22" t="s" s="0">
        <v>117</v>
      </c>
      <c r="D22" t="n" s="0">
        <v>19749.0</v>
      </c>
      <c r="E22" t="s" s="0">
        <v>76</v>
      </c>
    </row>
    <row r="23">
      <c r="A23" t="n" s="0">
        <v>11623.0</v>
      </c>
      <c r="B23" t="s" s="0">
        <v>118</v>
      </c>
      <c r="D23" t="n" s="0">
        <v>19750.0</v>
      </c>
      <c r="E23" t="s" s="0">
        <v>77</v>
      </c>
    </row>
    <row r="24">
      <c r="A24" t="n" s="0">
        <v>11683.0</v>
      </c>
      <c r="B24" t="s" s="0">
        <v>119</v>
      </c>
      <c r="D24" t="n" s="0">
        <v>18675.0</v>
      </c>
      <c r="E24" t="s" s="0">
        <v>78</v>
      </c>
    </row>
    <row r="25">
      <c r="A25" t="n" s="0">
        <v>11684.0</v>
      </c>
      <c r="B25" t="s" s="0">
        <v>120</v>
      </c>
      <c r="D25" t="n" s="0">
        <v>19751.0</v>
      </c>
      <c r="E25" t="s" s="0">
        <v>79</v>
      </c>
    </row>
    <row r="26">
      <c r="A26" t="n" s="0">
        <v>11686.0</v>
      </c>
      <c r="B26" t="s" s="0">
        <v>121</v>
      </c>
      <c r="D26" t="n" s="0">
        <v>20074.0</v>
      </c>
      <c r="E26" t="s" s="0">
        <v>80</v>
      </c>
    </row>
    <row r="27">
      <c r="A27" t="n" s="0">
        <v>11687.0</v>
      </c>
      <c r="B27" t="s" s="0">
        <v>122</v>
      </c>
      <c r="D27" t="n" s="0">
        <v>20075.0</v>
      </c>
      <c r="E27" t="s" s="0">
        <v>81</v>
      </c>
    </row>
    <row r="28">
      <c r="A28" t="n" s="0">
        <v>11691.0</v>
      </c>
      <c r="B28" t="s" s="0">
        <v>123</v>
      </c>
      <c r="D28" t="n" s="0">
        <v>17242.0</v>
      </c>
      <c r="E28" t="s" s="0">
        <v>82</v>
      </c>
    </row>
    <row r="29">
      <c r="A29" t="n" s="0">
        <v>11712.0</v>
      </c>
      <c r="B29" t="s" s="0">
        <v>124</v>
      </c>
      <c r="D29" t="n" s="0">
        <v>18681.0</v>
      </c>
      <c r="E29" t="s" s="0">
        <v>83</v>
      </c>
    </row>
    <row r="30">
      <c r="A30" t="n" s="0">
        <v>11713.0</v>
      </c>
      <c r="B30" t="s" s="0">
        <v>125</v>
      </c>
      <c r="D30" t="n" s="0">
        <v>19752.0</v>
      </c>
      <c r="E30" t="s" s="0">
        <v>84</v>
      </c>
    </row>
    <row r="31">
      <c r="A31" t="n" s="0">
        <v>11746.0</v>
      </c>
      <c r="B31" t="s" s="0">
        <v>126</v>
      </c>
      <c r="D31" t="n" s="0">
        <v>18677.0</v>
      </c>
      <c r="E31" t="s" s="0">
        <v>85</v>
      </c>
    </row>
    <row r="32">
      <c r="A32" t="n" s="0">
        <v>11784.0</v>
      </c>
      <c r="B32" t="s" s="0">
        <v>127</v>
      </c>
      <c r="D32" t="n" s="0">
        <v>19753.0</v>
      </c>
      <c r="E32" t="s" s="0">
        <v>86</v>
      </c>
    </row>
    <row r="33">
      <c r="A33" t="n" s="0">
        <v>11786.0</v>
      </c>
      <c r="B33" t="s" s="0">
        <v>128</v>
      </c>
      <c r="D33" t="n" s="0">
        <v>17243.0</v>
      </c>
      <c r="E33" t="s" s="0">
        <v>87</v>
      </c>
    </row>
    <row r="34">
      <c r="A34" t="n" s="0">
        <v>11520.0</v>
      </c>
      <c r="B34" t="s" s="0">
        <v>129</v>
      </c>
      <c r="D34" t="n" s="0">
        <v>18682.0</v>
      </c>
      <c r="E34" t="s" s="0">
        <v>88</v>
      </c>
    </row>
    <row r="35">
      <c r="A35" t="n" s="0">
        <v>11560.0</v>
      </c>
      <c r="B35" t="s" s="0">
        <v>130</v>
      </c>
      <c r="D35" t="n" s="0">
        <v>19754.0</v>
      </c>
      <c r="E35" t="s" s="0">
        <v>89</v>
      </c>
    </row>
    <row r="36">
      <c r="A36" t="n" s="0">
        <v>11577.0</v>
      </c>
      <c r="B36" t="s" s="0">
        <v>131</v>
      </c>
      <c r="D36" t="n" s="0">
        <v>22593.0</v>
      </c>
      <c r="E36" t="s" s="0">
        <v>90</v>
      </c>
    </row>
    <row r="37">
      <c r="A37" t="n" s="0">
        <v>11578.0</v>
      </c>
      <c r="B37" t="s" s="0">
        <v>132</v>
      </c>
      <c r="D37" t="n" s="0">
        <v>22594.0</v>
      </c>
      <c r="E37" t="s" s="0">
        <v>91</v>
      </c>
    </row>
    <row r="38">
      <c r="A38" t="n" s="0">
        <v>11672.0</v>
      </c>
      <c r="B38" t="s" s="0">
        <v>133</v>
      </c>
      <c r="D38" t="n" s="0">
        <v>18684.0</v>
      </c>
      <c r="E38" t="s" s="0">
        <v>92</v>
      </c>
    </row>
    <row r="39">
      <c r="A39" t="n" s="0">
        <v>11685.0</v>
      </c>
      <c r="B39" t="s" s="0">
        <v>134</v>
      </c>
      <c r="D39" t="n" s="0">
        <v>19755.0</v>
      </c>
      <c r="E39" t="s" s="0">
        <v>90</v>
      </c>
    </row>
    <row r="40">
      <c r="A40" t="n" s="0">
        <v>11692.0</v>
      </c>
      <c r="B40" t="s" s="0">
        <v>59</v>
      </c>
      <c r="D40" t="n" s="0">
        <v>17244.0</v>
      </c>
      <c r="E40" t="s" s="0">
        <v>93</v>
      </c>
    </row>
    <row r="41">
      <c r="A41" t="n" s="0">
        <v>11674.0</v>
      </c>
      <c r="B41" t="s" s="0">
        <v>0</v>
      </c>
      <c r="D41" t="n" s="0">
        <v>18685.0</v>
      </c>
      <c r="E41" t="s" s="0">
        <v>94</v>
      </c>
    </row>
    <row r="42">
      <c r="A42" t="n" s="0">
        <v>11677.0</v>
      </c>
      <c r="B42" t="s" s="0">
        <v>135</v>
      </c>
      <c r="D42" t="n" s="0">
        <v>19756.0</v>
      </c>
      <c r="E42" t="s" s="0">
        <v>91</v>
      </c>
    </row>
    <row r="43">
      <c r="A43" t="n" s="0">
        <v>11789.0</v>
      </c>
      <c r="B43" t="s" s="0">
        <v>136</v>
      </c>
      <c r="D43" t="n" s="0">
        <v>19757.0</v>
      </c>
      <c r="E43" t="s" s="0">
        <v>95</v>
      </c>
    </row>
    <row r="44">
      <c r="A44" t="n" s="0">
        <v>11790.0</v>
      </c>
      <c r="B44" t="s" s="0">
        <v>137</v>
      </c>
      <c r="D44" t="n" s="0">
        <v>19758.0</v>
      </c>
      <c r="E44" t="s" s="0">
        <v>96</v>
      </c>
    </row>
  </sheetData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9800E-8E45-4AFC-998C-B1A16DC09EFC}">
  <sheetPr codeName="Sheet2"/>
  <dimension ref="A1:W14"/>
  <sheetViews>
    <sheetView tabSelected="1" topLeftCell="B1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activeCell="C5" sqref="C5"/>
    </sheetView>
  </sheetViews>
  <sheetFormatPr defaultRowHeight="14.4" x14ac:dyDescent="0.3"/>
  <cols>
    <col min="1" max="1" customWidth="true" hidden="true" width="0.0"/>
    <col min="2" max="2" customWidth="true" width="32.33203125"/>
    <col min="3" max="3" customWidth="true" width="14.6640625"/>
    <col min="4" max="5" customWidth="true" width="32.33203125"/>
    <col min="6" max="6" customWidth="true" width="31.5546875"/>
    <col min="7" max="8" customWidth="true" width="19.0"/>
    <col min="9" max="9" customWidth="true" width="10.21875"/>
    <col min="10" max="10" customWidth="true" width="15.33203125"/>
    <col min="11" max="11" customWidth="true" width="24.109375"/>
    <col min="13" max="13" customWidth="true" width="9.109375"/>
    <col min="14" max="16" customWidth="true" width="23.77734375"/>
    <col min="17" max="17" customWidth="true" width="10.33203125"/>
    <col min="18" max="18" customWidth="true" width="18.33203125"/>
    <col min="19" max="21" customWidth="true" width="9.77734375"/>
    <col min="22" max="22" customWidth="true" width="10.0"/>
    <col min="23" max="23" customWidth="true" width="56.0"/>
  </cols>
  <sheetData>
    <row r="1" spans="1:23" ht="15" thickBot="1" x14ac:dyDescent="0.35">
      <c r="A1" s="1"/>
      <c r="B1" s="1" t="str">
        <f>SUBSTITUTE(Workplan_Title,"{scorecard}",ScorecardName)</f>
        <v>Action items for ScorecardName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3" spans="1:23" x14ac:dyDescent="0.3">
      <c r="A3" s="3" t="s">
        <v>14</v>
      </c>
      <c r="B3" s="3" t="s">
        <v>0</v>
      </c>
      <c r="C3" s="3"/>
      <c r="D3" s="3" t="s">
        <v>50</v>
      </c>
      <c r="E3" s="3" t="s">
        <v>51</v>
      </c>
      <c r="F3" s="3" t="s">
        <v>49</v>
      </c>
      <c r="G3" s="3" t="s">
        <v>2</v>
      </c>
      <c r="H3" s="3" t="s">
        <v>52</v>
      </c>
      <c r="I3" s="3" t="s">
        <v>3</v>
      </c>
      <c r="J3" s="3" t="s">
        <v>97</v>
      </c>
      <c r="K3" s="3" t="s">
        <v>5</v>
      </c>
      <c r="L3" s="3" t="s">
        <v>6</v>
      </c>
      <c r="M3" s="3" t="s">
        <v>7</v>
      </c>
      <c r="N3" s="3" t="s">
        <v>58</v>
      </c>
      <c r="O3" s="3" t="s">
        <v>53</v>
      </c>
      <c r="P3" s="3" t="s">
        <v>54</v>
      </c>
      <c r="Q3" s="3" t="s">
        <v>9</v>
      </c>
      <c r="R3" s="3" t="s">
        <v>144</v>
      </c>
      <c r="S3" s="3" t="s">
        <v>11</v>
      </c>
      <c r="T3" s="3"/>
      <c r="U3" s="3"/>
      <c r="V3" s="3" t="s">
        <v>12</v>
      </c>
      <c r="W3" s="3" t="s">
        <v>13</v>
      </c>
    </row>
    <row r="4" spans="1:23" x14ac:dyDescent="0.3">
      <c r="A4" t="s" s="0">
        <v>14</v>
      </c>
      <c r="B4" t="s" s="0">
        <v>0</v>
      </c>
      <c r="C4" t="s" s="0">
        <v>47</v>
      </c>
      <c r="D4" t="s" s="0">
        <v>50</v>
      </c>
      <c r="E4" t="s" s="0">
        <v>51</v>
      </c>
      <c r="F4" t="s" s="0">
        <v>1</v>
      </c>
      <c r="G4" t="s" s="0">
        <v>2</v>
      </c>
      <c r="H4" t="s" s="0">
        <v>52</v>
      </c>
      <c r="I4" t="s" s="0">
        <v>3</v>
      </c>
      <c r="J4" t="s" s="0">
        <v>4</v>
      </c>
      <c r="K4" t="s" s="0">
        <v>5</v>
      </c>
      <c r="L4" t="s" s="0">
        <v>6</v>
      </c>
      <c r="M4" t="s" s="0">
        <v>7</v>
      </c>
      <c r="N4" t="s" s="0">
        <v>8</v>
      </c>
      <c r="O4" t="s" s="0">
        <v>53</v>
      </c>
      <c r="P4" t="s" s="0">
        <v>54</v>
      </c>
      <c r="Q4" t="s" s="0">
        <v>9</v>
      </c>
      <c r="R4" t="s" s="0">
        <v>10</v>
      </c>
      <c r="S4" t="s" s="0">
        <v>11</v>
      </c>
      <c r="T4" t="s" s="0">
        <v>48</v>
      </c>
      <c r="U4" t="s" s="0">
        <v>56</v>
      </c>
      <c r="V4" t="s" s="0">
        <v>12</v>
      </c>
      <c r="W4" t="s" s="0">
        <v>13</v>
      </c>
    </row>
    <row r="5" spans="1:23" x14ac:dyDescent="0.3">
      <c r="A5" s="5" t="n">
        <v>5111.0</v>
      </c>
      <c r="B5" s="5" t="s">
        <v>59</v>
      </c>
      <c r="C5" s="5" t="b">
        <f>Workplan!F5:F5=""</f>
        <v>1</v>
      </c>
      <c r="D5" s="5" t="s">
        <v>138</v>
      </c>
      <c r="E5" s="5" t="s">
        <v>149</v>
      </c>
      <c r="F5" s="5" t="s">
        <v>145</v>
      </c>
      <c r="G5" s="5" t="s">
        <v>146</v>
      </c>
      <c r="H5" s="6" t="n">
        <v>43466.0</v>
      </c>
      <c r="I5" s="6" t="n">
        <v>43524.0</v>
      </c>
      <c r="J5" s="5" t="s">
        <v>25</v>
      </c>
      <c r="K5" s="5" t="s">
        <v>147</v>
      </c>
      <c r="L5" s="5" t="s">
        <v>130</v>
      </c>
      <c r="M5" s="5" t="s">
        <v>148</v>
      </c>
      <c r="N5" s="5" t="b">
        <v>1</v>
      </c>
      <c r="O5" s="5" t="s">
        <v>145</v>
      </c>
      <c r="P5" s="5" t="s">
        <v>145</v>
      </c>
      <c r="Q5" s="5" t="n">
        <f>INDEX(Config!D4:D44,MATCH(Workplan!B5:B5,Config!E4:E44,0))</f>
        <v>17238.0</v>
      </c>
      <c r="R5" s="5" t="n">
        <f>INDEX(Config!A4:A44,MATCH(Workplan!L5:L5,Config!B4:B44,0))</f>
        <v>11560.0</v>
      </c>
      <c r="S5" s="5" t="str">
        <f>INDEX(Config!K4:K7,MATCH(Workplan!J5:J5,Config!J4:J7,0))</f>
        <v>grey</v>
      </c>
      <c r="T5" s="5" t="n">
        <f>INDEX(Config!G4:G9,MATCH(Workplan!D5:D5,Config!H4:H9,0))</f>
        <v>42.0</v>
      </c>
      <c r="U5" s="5" t="str">
        <f>IF(Workplan!C5:C5,"",INDEX(Workplan!A5:A14,MATCH(Workplan!E5:E5,Workplan!E5:E14,0)))</f>
        <v/>
      </c>
      <c r="V5" s="5" t="n">
        <f>(Workplan!W5:W5&lt;&gt;Workplan_NoError)*1</f>
        <v>0.0</v>
      </c>
      <c r="W5" s="7" t="str">
        <f><![CDATA[IF(COUNTA(Workplan!B5:L5)=0,Workplan_ErrorRowBlank,IF(cellAbove=Workplan_ErrorRowBlank,Workplan_ErrorBlankRowAbove,SUBSTITUTE(SUBSTITUTE(IF(ISERROR(Workplan!Q5:Q5),SUBSTITUTE(Workplan_ErrorMissingField,"{fieldName}",LOWER(Workplan_Region))&Enter,0)&IF(AND(Workplan!F5:F5="",NOT(Workplan!C5:C5)),SUBSTITUTE(Workplan_ErrorMissingField,"{fieldName}",LOWER(Workplan_Action))&Enter,0)&IF(OR(Workplan!E5:E5="",ISNA(Workplan!U5:U5)),SUBSTITUTE(Workplan_ErrorMissingField,"{fieldName}",LOWER(Workplan_Deliverable))&Enter,0)&IF(OR(Workplan!L5:L5="",ISNA(Workplan!R5:R5)),SUBSTITUTE(Workplan_ErrorMissingField,"{fieldName}",LOWER(Workplan_Owner))&Enter,0)&IF(OR(Workplan!J5:J5="",ISNA(Workplan!S5:S5)),SUBSTITUTE(Workplan_ErrorMissingField,"{fieldName}",LOWER(Workplan_Status))&Enter,0)&IF(OR(Workplan!D5:D5="",ISNA(Workplan!D5:D5)),SUBSTITUTE(Workplan_ErrorMissingField,"{fieldName}",LOWER(Workplan_Objective))&Enter,0)&IF(Workplan!I5:I5="",SUBSTITUTE(Workplan_ErrorMissingField,"{fieldName}",LOWER(Workplan_Deadline))&Enter,0),"00000",Workplan_NoError),"0","")))]]></f>
        <v xml:space="preserve">No error.</v>
      </c>
    </row>
    <row r="6">
      <c r="A6" t="n" s="5">
        <v>5113.0</v>
      </c>
      <c r="B6" t="s" s="5">
        <v>59</v>
      </c>
      <c r="C6" s="5" t="b">
        <f>Workplan!F6:F6=""</f>
        <v>1</v>
      </c>
      <c r="D6" t="s" s="5">
        <v>139</v>
      </c>
      <c r="E6" t="s" s="5">
        <v>152</v>
      </c>
      <c r="F6" t="s" s="5">
        <v>145</v>
      </c>
      <c r="G6" t="s" s="5">
        <v>145</v>
      </c>
      <c r="H6" t="n" s="6">
        <v>43497.0</v>
      </c>
      <c r="I6" t="n" s="6">
        <v>43585.0</v>
      </c>
      <c r="J6" t="s" s="5">
        <v>25</v>
      </c>
      <c r="K6" t="s" s="5">
        <v>150</v>
      </c>
      <c r="L6" t="s" s="5">
        <v>130</v>
      </c>
      <c r="M6" t="s" s="5">
        <v>151</v>
      </c>
      <c r="N6" t="b" s="5">
        <v>1</v>
      </c>
      <c r="O6" t="s" s="5">
        <v>145</v>
      </c>
      <c r="P6" t="s" s="5">
        <v>145</v>
      </c>
      <c r="Q6" s="5" t="n">
        <f>INDEX(Config!D4:D44,MATCH(Workplan!B6:B6,Config!E4:E44,0))</f>
        <v>17238.0</v>
      </c>
      <c r="R6" s="5" t="n">
        <f>INDEX(Config!A4:A44,MATCH(Workplan!L6:L6,Config!B4:B44,0))</f>
        <v>11560.0</v>
      </c>
      <c r="S6" s="5" t="str">
        <f>INDEX(Config!K4:K7,MATCH(Workplan!J6:J6,Config!J4:J7,0))</f>
        <v>grey</v>
      </c>
      <c r="T6" s="5" t="n">
        <f>INDEX(Config!G4:G9,MATCH(Workplan!D6:D6,Config!H4:H9,0))</f>
        <v>43.0</v>
      </c>
      <c r="U6" s="5" t="str">
        <f>IF(Workplan!C6:C6,"",INDEX(Workplan!A5:A14,MATCH(Workplan!E6:E6,Workplan!E5:E14,0)))</f>
        <v/>
      </c>
      <c r="V6" s="5" t="n">
        <f>(Workplan!W6:W6&lt;&gt;Workplan_NoError)*1</f>
        <v>0.0</v>
      </c>
      <c r="W6" s="7" t="str">
        <f><![CDATA[IF(COUNTA(Workplan!B6:L6)=0,Workplan_ErrorRowBlank,IF(cellAbove=Workplan_ErrorRowBlank,Workplan_ErrorBlankRowAbove,SUBSTITUTE(SUBSTITUTE(IF(ISERROR(Workplan!Q6:Q6),SUBSTITUTE(Workplan_ErrorMissingField,"{fieldName}",LOWER(Workplan_Region))&Enter,0)&IF(AND(Workplan!F6:F6="",NOT(Workplan!C6:C6)),SUBSTITUTE(Workplan_ErrorMissingField,"{fieldName}",LOWER(Workplan_Action))&Enter,0)&IF(OR(Workplan!E6:E6="",ISNA(Workplan!U6:U6)),SUBSTITUTE(Workplan_ErrorMissingField,"{fieldName}",LOWER(Workplan_Deliverable))&Enter,0)&IF(OR(Workplan!L6:L6="",ISNA(Workplan!R6:R6)),SUBSTITUTE(Workplan_ErrorMissingField,"{fieldName}",LOWER(Workplan_Owner))&Enter,0)&IF(OR(Workplan!J6:J6="",ISNA(Workplan!S6:S6)),SUBSTITUTE(Workplan_ErrorMissingField,"{fieldName}",LOWER(Workplan_Status))&Enter,0)&IF(OR(Workplan!D6:D6="",ISNA(Workplan!D6:D6)),SUBSTITUTE(Workplan_ErrorMissingField,"{fieldName}",LOWER(Workplan_Objective))&Enter,0)&IF(Workplan!I6:I6="",SUBSTITUTE(Workplan_ErrorMissingField,"{fieldName}",LOWER(Workplan_Deadline))&Enter,0),"00000",Workplan_NoError),"0","")))]]></f>
        <v>No error.</v>
      </c>
    </row>
    <row r="7">
      <c r="A7" t="n" s="5">
        <v>8996.0</v>
      </c>
      <c r="B7" t="s" s="5">
        <v>59</v>
      </c>
      <c r="C7" s="5" t="b">
        <f>Workplan!F7:F7=""</f>
        <v>0</v>
      </c>
      <c r="D7" t="s" s="5">
        <v>139</v>
      </c>
      <c r="E7" t="s" s="5">
        <v>152</v>
      </c>
      <c r="F7" t="s" s="5">
        <v>152</v>
      </c>
      <c r="G7" t="s" s="5">
        <v>145</v>
      </c>
      <c r="H7" t="s" s="6">
        <v>145</v>
      </c>
      <c r="I7" t="n" s="6">
        <v>44866.0</v>
      </c>
      <c r="J7" t="s" s="5">
        <v>25</v>
      </c>
      <c r="K7" t="s" s="5">
        <v>145</v>
      </c>
      <c r="L7" t="s" s="5">
        <v>111</v>
      </c>
      <c r="M7" t="s" s="5">
        <v>145</v>
      </c>
      <c r="N7" t="b" s="5">
        <v>0</v>
      </c>
      <c r="O7" t="s" s="5">
        <v>145</v>
      </c>
      <c r="P7" t="s" s="5">
        <v>145</v>
      </c>
      <c r="Q7" s="5" t="n">
        <f>INDEX(Config!D4:D44,MATCH(Workplan!B7:B7,Config!E4:E44,0))</f>
        <v>17238.0</v>
      </c>
      <c r="R7" s="5" t="n">
        <f>INDEX(Config!A4:A44,MATCH(Workplan!L7:L7,Config!B4:B44,0))</f>
        <v>11298.0</v>
      </c>
      <c r="S7" s="5" t="str">
        <f>INDEX(Config!K4:K7,MATCH(Workplan!J7:J7,Config!J4:J7,0))</f>
        <v>grey</v>
      </c>
      <c r="T7" s="5" t="n">
        <f>INDEX(Config!G4:G9,MATCH(Workplan!D7:D7,Config!H4:H9,0))</f>
        <v>43.0</v>
      </c>
      <c r="U7" s="5" t="n">
        <f>IF(Workplan!C7:C7,"",INDEX(Workplan!A5:A14,MATCH(Workplan!E7:E7,Workplan!E5:E14,0)))</f>
        <v>5113.0</v>
      </c>
      <c r="V7" s="5" t="n">
        <f>(Workplan!W7:W7&lt;&gt;Workplan_NoError)*1</f>
        <v>0.0</v>
      </c>
      <c r="W7" s="7" t="str">
        <f><![CDATA[IF(COUNTA(Workplan!B7:L7)=0,Workplan_ErrorRowBlank,IF(cellAbove=Workplan_ErrorRowBlank,Workplan_ErrorBlankRowAbove,SUBSTITUTE(SUBSTITUTE(IF(ISERROR(Workplan!Q7:Q7),SUBSTITUTE(Workplan_ErrorMissingField,"{fieldName}",LOWER(Workplan_Region))&Enter,0)&IF(AND(Workplan!F7:F7="",NOT(Workplan!C7:C7)),SUBSTITUTE(Workplan_ErrorMissingField,"{fieldName}",LOWER(Workplan_Action))&Enter,0)&IF(OR(Workplan!E7:E7="",ISNA(Workplan!U7:U7)),SUBSTITUTE(Workplan_ErrorMissingField,"{fieldName}",LOWER(Workplan_Deliverable))&Enter,0)&IF(OR(Workplan!L7:L7="",ISNA(Workplan!R7:R7)),SUBSTITUTE(Workplan_ErrorMissingField,"{fieldName}",LOWER(Workplan_Owner))&Enter,0)&IF(OR(Workplan!J7:J7="",ISNA(Workplan!S7:S7)),SUBSTITUTE(Workplan_ErrorMissingField,"{fieldName}",LOWER(Workplan_Status))&Enter,0)&IF(OR(Workplan!D7:D7="",ISNA(Workplan!D7:D7)),SUBSTITUTE(Workplan_ErrorMissingField,"{fieldName}",LOWER(Workplan_Objective))&Enter,0)&IF(Workplan!I7:I7="",SUBSTITUTE(Workplan_ErrorMissingField,"{fieldName}",LOWER(Workplan_Deadline))&Enter,0),"00000",Workplan_NoError),"0","")))]]></f>
        <v>No error.</v>
      </c>
    </row>
    <row r="8">
      <c r="A8" t="n" s="5">
        <v>8997.0</v>
      </c>
      <c r="B8" t="s" s="5">
        <v>59</v>
      </c>
      <c r="C8" s="5" t="b">
        <f>Workplan!F8:F8=""</f>
        <v>1</v>
      </c>
      <c r="D8" t="s" s="5">
        <v>139</v>
      </c>
      <c r="E8" t="s" s="5">
        <v>145</v>
      </c>
      <c r="F8" t="s" s="5">
        <v>145</v>
      </c>
      <c r="G8" t="s" s="5">
        <v>145</v>
      </c>
      <c r="H8" t="s" s="6">
        <v>145</v>
      </c>
      <c r="I8" t="n" s="6">
        <v>44867.0</v>
      </c>
      <c r="J8" t="s" s="5">
        <v>25</v>
      </c>
      <c r="K8" t="s" s="5">
        <v>145</v>
      </c>
      <c r="L8" t="s" s="5">
        <v>111</v>
      </c>
      <c r="M8" t="s" s="5">
        <v>145</v>
      </c>
      <c r="N8" t="b" s="5">
        <v>0</v>
      </c>
      <c r="O8" t="s" s="5">
        <v>145</v>
      </c>
      <c r="P8" t="s" s="5">
        <v>145</v>
      </c>
      <c r="Q8" s="5" t="n">
        <f>INDEX(Config!D4:D44,MATCH(Workplan!B8:B8,Config!E4:E44,0))</f>
        <v>17238.0</v>
      </c>
      <c r="R8" s="5" t="n">
        <f>INDEX(Config!A4:A44,MATCH(Workplan!L8:L8,Config!B4:B44,0))</f>
        <v>11298.0</v>
      </c>
      <c r="S8" s="5" t="str">
        <f>INDEX(Config!K4:K7,MATCH(Workplan!J8:J8,Config!J4:J7,0))</f>
        <v>grey</v>
      </c>
      <c r="T8" s="5" t="n">
        <f>INDEX(Config!G4:G9,MATCH(Workplan!D8:D8,Config!H4:H9,0))</f>
        <v>43.0</v>
      </c>
      <c r="U8" s="5" t="str">
        <f>IF(Workplan!C8:C8,"",INDEX(Workplan!A5:A14,MATCH(Workplan!E8:E8,Workplan!E5:E14,0)))</f>
        <v/>
      </c>
      <c r="V8" s="5" t="n">
        <f>(Workplan!W8:W8&lt;&gt;Workplan_NoError)*1</f>
        <v>1.0</v>
      </c>
      <c r="W8" s="7" t="str">
        <f><![CDATA[IF(COUNTA(Workplan!B8:L8)=0,Workplan_ErrorRowBlank,IF(cellAbove=Workplan_ErrorRowBlank,Workplan_ErrorBlankRowAbove,SUBSTITUTE(SUBSTITUTE(IF(ISERROR(Workplan!Q8:Q8),SUBSTITUTE(Workplan_ErrorMissingField,"{fieldName}",LOWER(Workplan_Region))&Enter,0)&IF(AND(Workplan!F8:F8="",NOT(Workplan!C8:C8)),SUBSTITUTE(Workplan_ErrorMissingField,"{fieldName}",LOWER(Workplan_Action))&Enter,0)&IF(OR(Workplan!E8:E8="",ISNA(Workplan!U8:U8)),SUBSTITUTE(Workplan_ErrorMissingField,"{fieldName}",LOWER(Workplan_Deliverable))&Enter,0)&IF(OR(Workplan!L8:L8="",ISNA(Workplan!R8:R8)),SUBSTITUTE(Workplan_ErrorMissingField,"{fieldName}",LOWER(Workplan_Owner))&Enter,0)&IF(OR(Workplan!J8:J8="",ISNA(Workplan!S8:S8)),SUBSTITUTE(Workplan_ErrorMissingField,"{fieldName}",LOWER(Workplan_Status))&Enter,0)&IF(OR(Workplan!D8:D8="",ISNA(Workplan!D8:D8)),SUBSTITUTE(Workplan_ErrorMissingField,"{fieldName}",LOWER(Workplan_Objective))&Enter,0)&IF(Workplan!I8:I8="",SUBSTITUTE(Workplan_ErrorMissingField,"{fieldName}",LOWER(Workplan_Deadline))&Enter,0),"00000",Workplan_NoError),"0","")))]]></f>
        <v>Please provide a (valid) deliverable!
</v>
      </c>
    </row>
    <row r="9">
      <c r="A9" t="n" s="5">
        <v>5116.0</v>
      </c>
      <c r="B9" t="s" s="5">
        <v>60</v>
      </c>
      <c r="C9" s="5" t="b">
        <f>Workplan!F9:F9=""</f>
        <v>1</v>
      </c>
      <c r="D9" t="s" s="5">
        <v>140</v>
      </c>
      <c r="E9" t="s" s="5">
        <v>155</v>
      </c>
      <c r="F9" t="s" s="5">
        <v>145</v>
      </c>
      <c r="G9" t="s" s="5">
        <v>153</v>
      </c>
      <c r="H9" t="n" s="6">
        <v>43497.0</v>
      </c>
      <c r="I9" t="n" s="6">
        <v>43572.0</v>
      </c>
      <c r="J9" t="s" s="5">
        <v>25</v>
      </c>
      <c r="K9" t="s" s="5">
        <v>145</v>
      </c>
      <c r="L9" t="s" s="5">
        <v>129</v>
      </c>
      <c r="M9" t="s" s="5">
        <v>154</v>
      </c>
      <c r="N9" t="b" s="5">
        <v>0</v>
      </c>
      <c r="O9" t="s" s="5">
        <v>145</v>
      </c>
      <c r="P9" t="s" s="5">
        <v>145</v>
      </c>
      <c r="Q9" s="5" t="n">
        <f>INDEX(Config!D4:D44,MATCH(Workplan!B9:B9,Config!E4:E44,0))</f>
        <v>17239.0</v>
      </c>
      <c r="R9" s="5" t="n">
        <f>INDEX(Config!A4:A44,MATCH(Workplan!L9:L9,Config!B4:B44,0))</f>
        <v>11520.0</v>
      </c>
      <c r="S9" s="5" t="str">
        <f>INDEX(Config!K4:K7,MATCH(Workplan!J9:J9,Config!J4:J7,0))</f>
        <v>grey</v>
      </c>
      <c r="T9" s="5" t="n">
        <f>INDEX(Config!G4:G9,MATCH(Workplan!D9:D9,Config!H4:H9,0))</f>
        <v>44.0</v>
      </c>
      <c r="U9" s="5" t="str">
        <f>IF(Workplan!C9:C9,"",INDEX(Workplan!A5:A14,MATCH(Workplan!E9:E9,Workplan!E5:E14,0)))</f>
        <v/>
      </c>
      <c r="V9" s="5" t="n">
        <f>(Workplan!W9:W9&lt;&gt;Workplan_NoError)*1</f>
        <v>0.0</v>
      </c>
      <c r="W9" s="7" t="str">
        <f><![CDATA[IF(COUNTA(Workplan!B9:L9)=0,Workplan_ErrorRowBlank,IF(cellAbove=Workplan_ErrorRowBlank,Workplan_ErrorBlankRowAbove,SUBSTITUTE(SUBSTITUTE(IF(ISERROR(Workplan!Q9:Q9),SUBSTITUTE(Workplan_ErrorMissingField,"{fieldName}",LOWER(Workplan_Region))&Enter,0)&IF(AND(Workplan!F9:F9="",NOT(Workplan!C9:C9)),SUBSTITUTE(Workplan_ErrorMissingField,"{fieldName}",LOWER(Workplan_Action))&Enter,0)&IF(OR(Workplan!E9:E9="",ISNA(Workplan!U9:U9)),SUBSTITUTE(Workplan_ErrorMissingField,"{fieldName}",LOWER(Workplan_Deliverable))&Enter,0)&IF(OR(Workplan!L9:L9="",ISNA(Workplan!R9:R9)),SUBSTITUTE(Workplan_ErrorMissingField,"{fieldName}",LOWER(Workplan_Owner))&Enter,0)&IF(OR(Workplan!J9:J9="",ISNA(Workplan!S9:S9)),SUBSTITUTE(Workplan_ErrorMissingField,"{fieldName}",LOWER(Workplan_Status))&Enter,0)&IF(OR(Workplan!D9:D9="",ISNA(Workplan!D9:D9)),SUBSTITUTE(Workplan_ErrorMissingField,"{fieldName}",LOWER(Workplan_Objective))&Enter,0)&IF(Workplan!I9:I9="",SUBSTITUTE(Workplan_ErrorMissingField,"{fieldName}",LOWER(Workplan_Deadline))&Enter,0),"00000",Workplan_NoError),"0","")))]]></f>
        <v>No error.</v>
      </c>
    </row>
    <row r="10">
      <c r="A10" t="n" s="5">
        <v>5117.0</v>
      </c>
      <c r="B10" t="s" s="5">
        <v>60</v>
      </c>
      <c r="C10" s="5" t="b">
        <f>Workplan!F10:F10=""</f>
        <v>0</v>
      </c>
      <c r="D10" t="s" s="5">
        <v>140</v>
      </c>
      <c r="E10" t="s" s="5">
        <v>155</v>
      </c>
      <c r="F10" t="s" s="5">
        <v>156</v>
      </c>
      <c r="G10" t="s" s="5">
        <v>157</v>
      </c>
      <c r="H10" t="n" s="6">
        <v>43497.0</v>
      </c>
      <c r="I10" t="n" s="6">
        <v>43524.0</v>
      </c>
      <c r="J10" t="s" s="5">
        <v>25</v>
      </c>
      <c r="K10" t="s" s="5">
        <v>145</v>
      </c>
      <c r="L10" t="s" s="5">
        <v>129</v>
      </c>
      <c r="M10" t="s" s="5">
        <v>154</v>
      </c>
      <c r="N10" t="b" s="5">
        <v>0</v>
      </c>
      <c r="O10" t="s" s="5">
        <v>145</v>
      </c>
      <c r="P10" t="s" s="5">
        <v>145</v>
      </c>
      <c r="Q10" s="5" t="n">
        <f>INDEX(Config!D4:D44,MATCH(Workplan!B10:B10,Config!E4:E44,0))</f>
        <v>17239.0</v>
      </c>
      <c r="R10" s="5" t="n">
        <f>INDEX(Config!A4:A44,MATCH(Workplan!L10:L10,Config!B4:B44,0))</f>
        <v>11520.0</v>
      </c>
      <c r="S10" s="5" t="str">
        <f>INDEX(Config!K4:K7,MATCH(Workplan!J10:J10,Config!J4:J7,0))</f>
        <v>grey</v>
      </c>
      <c r="T10" s="5" t="n">
        <f>INDEX(Config!G4:G9,MATCH(Workplan!D10:D10,Config!H4:H9,0))</f>
        <v>44.0</v>
      </c>
      <c r="U10" s="5" t="n">
        <f>IF(Workplan!C10:C10,"",INDEX(Workplan!A5:A14,MATCH(Workplan!E10:E10,Workplan!E5:E14,0)))</f>
        <v>5116.0</v>
      </c>
      <c r="V10" s="5" t="n">
        <f>(Workplan!W10:W10&lt;&gt;Workplan_NoError)*1</f>
        <v>0.0</v>
      </c>
      <c r="W10" s="7" t="str">
        <f><![CDATA[IF(COUNTA(Workplan!B10:L10)=0,Workplan_ErrorRowBlank,IF(cellAbove=Workplan_ErrorRowBlank,Workplan_ErrorBlankRowAbove,SUBSTITUTE(SUBSTITUTE(IF(ISERROR(Workplan!Q10:Q10),SUBSTITUTE(Workplan_ErrorMissingField,"{fieldName}",LOWER(Workplan_Region))&Enter,0)&IF(AND(Workplan!F10:F10="",NOT(Workplan!C10:C10)),SUBSTITUTE(Workplan_ErrorMissingField,"{fieldName}",LOWER(Workplan_Action))&Enter,0)&IF(OR(Workplan!E10:E10="",ISNA(Workplan!U10:U10)),SUBSTITUTE(Workplan_ErrorMissingField,"{fieldName}",LOWER(Workplan_Deliverable))&Enter,0)&IF(OR(Workplan!L10:L10="",ISNA(Workplan!R10:R10)),SUBSTITUTE(Workplan_ErrorMissingField,"{fieldName}",LOWER(Workplan_Owner))&Enter,0)&IF(OR(Workplan!J10:J10="",ISNA(Workplan!S10:S10)),SUBSTITUTE(Workplan_ErrorMissingField,"{fieldName}",LOWER(Workplan_Status))&Enter,0)&IF(OR(Workplan!D10:D10="",ISNA(Workplan!D10:D10)),SUBSTITUTE(Workplan_ErrorMissingField,"{fieldName}",LOWER(Workplan_Objective))&Enter,0)&IF(Workplan!I10:I10="",SUBSTITUTE(Workplan_ErrorMissingField,"{fieldName}",LOWER(Workplan_Deadline))&Enter,0),"00000",Workplan_NoError),"0","")))]]></f>
        <v>No error.</v>
      </c>
    </row>
    <row r="11">
      <c r="A11" t="n" s="5">
        <v>8998.0</v>
      </c>
      <c r="B11" t="s" s="5">
        <v>59</v>
      </c>
      <c r="C11" s="5" t="b">
        <f>Workplan!F11:F11=""</f>
        <v>0</v>
      </c>
      <c r="D11" t="s" s="5">
        <v>140</v>
      </c>
      <c r="E11" t="s" s="5">
        <v>155</v>
      </c>
      <c r="F11" t="s" s="5">
        <v>158</v>
      </c>
      <c r="G11" t="s" s="5">
        <v>145</v>
      </c>
      <c r="H11" t="s" s="6">
        <v>145</v>
      </c>
      <c r="I11" t="n" s="6">
        <v>44868.0</v>
      </c>
      <c r="J11" t="s" s="5">
        <v>25</v>
      </c>
      <c r="K11" t="s" s="5">
        <v>145</v>
      </c>
      <c r="L11" t="s" s="5">
        <v>111</v>
      </c>
      <c r="M11" t="s" s="5">
        <v>145</v>
      </c>
      <c r="N11" t="b" s="5">
        <v>0</v>
      </c>
      <c r="O11" t="s" s="5">
        <v>145</v>
      </c>
      <c r="P11" t="s" s="5">
        <v>145</v>
      </c>
      <c r="Q11" s="5" t="n">
        <f>INDEX(Config!D4:D44,MATCH(Workplan!B11:B11,Config!E4:E44,0))</f>
        <v>17238.0</v>
      </c>
      <c r="R11" s="5" t="n">
        <f>INDEX(Config!A4:A44,MATCH(Workplan!L11:L11,Config!B4:B44,0))</f>
        <v>11298.0</v>
      </c>
      <c r="S11" s="5" t="str">
        <f>INDEX(Config!K4:K7,MATCH(Workplan!J11:J11,Config!J4:J7,0))</f>
        <v>grey</v>
      </c>
      <c r="T11" s="5" t="n">
        <f>INDEX(Config!G4:G9,MATCH(Workplan!D11:D11,Config!H4:H9,0))</f>
        <v>44.0</v>
      </c>
      <c r="U11" s="5" t="n">
        <f>IF(Workplan!C11:C11,"",INDEX(Workplan!A5:A14,MATCH(Workplan!E11:E11,Workplan!E5:E14,0)))</f>
        <v>5116.0</v>
      </c>
      <c r="V11" s="5" t="n">
        <f>(Workplan!W11:W11&lt;&gt;Workplan_NoError)*1</f>
        <v>0.0</v>
      </c>
      <c r="W11" s="7" t="str">
        <f><![CDATA[IF(COUNTA(Workplan!B11:L11)=0,Workplan_ErrorRowBlank,IF(cellAbove=Workplan_ErrorRowBlank,Workplan_ErrorBlankRowAbove,SUBSTITUTE(SUBSTITUTE(IF(ISERROR(Workplan!Q11:Q11),SUBSTITUTE(Workplan_ErrorMissingField,"{fieldName}",LOWER(Workplan_Region))&Enter,0)&IF(AND(Workplan!F11:F11="",NOT(Workplan!C11:C11)),SUBSTITUTE(Workplan_ErrorMissingField,"{fieldName}",LOWER(Workplan_Action))&Enter,0)&IF(OR(Workplan!E11:E11="",ISNA(Workplan!U11:U11)),SUBSTITUTE(Workplan_ErrorMissingField,"{fieldName}",LOWER(Workplan_Deliverable))&Enter,0)&IF(OR(Workplan!L11:L11="",ISNA(Workplan!R11:R11)),SUBSTITUTE(Workplan_ErrorMissingField,"{fieldName}",LOWER(Workplan_Owner))&Enter,0)&IF(OR(Workplan!J11:J11="",ISNA(Workplan!S11:S11)),SUBSTITUTE(Workplan_ErrorMissingField,"{fieldName}",LOWER(Workplan_Status))&Enter,0)&IF(OR(Workplan!D11:D11="",ISNA(Workplan!D11:D11)),SUBSTITUTE(Workplan_ErrorMissingField,"{fieldName}",LOWER(Workplan_Objective))&Enter,0)&IF(Workplan!I11:I11="",SUBSTITUTE(Workplan_ErrorMissingField,"{fieldName}",LOWER(Workplan_Deadline))&Enter,0),"00000",Workplan_NoError),"0","")))]]></f>
        <v>No error.</v>
      </c>
    </row>
    <row r="12">
      <c r="A12" t="n" s="5">
        <v>5867.0</v>
      </c>
      <c r="B12" t="s" s="5">
        <v>59</v>
      </c>
      <c r="C12" s="5" t="b">
        <f>Workplan!F12:F12=""</f>
        <v>1</v>
      </c>
      <c r="D12" t="s" s="5">
        <v>141</v>
      </c>
      <c r="E12" t="s" s="5">
        <v>159</v>
      </c>
      <c r="F12" t="s" s="5">
        <v>145</v>
      </c>
      <c r="G12" t="s" s="5">
        <v>145</v>
      </c>
      <c r="H12" t="s" s="6">
        <v>145</v>
      </c>
      <c r="I12" t="n" s="6">
        <v>44663.0</v>
      </c>
      <c r="J12" t="s" s="5">
        <v>25</v>
      </c>
      <c r="K12" t="s" s="5">
        <v>145</v>
      </c>
      <c r="L12" t="s" s="5">
        <v>134</v>
      </c>
      <c r="M12" t="s" s="5">
        <v>145</v>
      </c>
      <c r="N12" t="b" s="5">
        <v>0</v>
      </c>
      <c r="O12" t="s" s="5">
        <v>145</v>
      </c>
      <c r="P12" t="s" s="5">
        <v>145</v>
      </c>
      <c r="Q12" s="5" t="n">
        <f>INDEX(Config!D4:D44,MATCH(Workplan!B12:B12,Config!E4:E44,0))</f>
        <v>17238.0</v>
      </c>
      <c r="R12" s="5" t="n">
        <f>INDEX(Config!A4:A44,MATCH(Workplan!L12:L12,Config!B4:B44,0))</f>
        <v>11685.0</v>
      </c>
      <c r="S12" s="5" t="str">
        <f>INDEX(Config!K4:K7,MATCH(Workplan!J12:J12,Config!J4:J7,0))</f>
        <v>grey</v>
      </c>
      <c r="T12" s="5" t="n">
        <f>INDEX(Config!G4:G9,MATCH(Workplan!D12:D12,Config!H4:H9,0))</f>
        <v>45.0</v>
      </c>
      <c r="U12" s="5" t="str">
        <f>IF(Workplan!C12:C12,"",INDEX(Workplan!A5:A14,MATCH(Workplan!E12:E12,Workplan!E5:E14,0)))</f>
        <v/>
      </c>
      <c r="V12" s="5" t="n">
        <f>(Workplan!W12:W12&lt;&gt;Workplan_NoError)*1</f>
        <v>0.0</v>
      </c>
      <c r="W12" s="7" t="str">
        <f><![CDATA[IF(COUNTA(Workplan!B12:L12)=0,Workplan_ErrorRowBlank,IF(cellAbove=Workplan_ErrorRowBlank,Workplan_ErrorBlankRowAbove,SUBSTITUTE(SUBSTITUTE(IF(ISERROR(Workplan!Q12:Q12),SUBSTITUTE(Workplan_ErrorMissingField,"{fieldName}",LOWER(Workplan_Region))&Enter,0)&IF(AND(Workplan!F12:F12="",NOT(Workplan!C12:C12)),SUBSTITUTE(Workplan_ErrorMissingField,"{fieldName}",LOWER(Workplan_Action))&Enter,0)&IF(OR(Workplan!E12:E12="",ISNA(Workplan!U12:U12)),SUBSTITUTE(Workplan_ErrorMissingField,"{fieldName}",LOWER(Workplan_Deliverable))&Enter,0)&IF(OR(Workplan!L12:L12="",ISNA(Workplan!R12:R12)),SUBSTITUTE(Workplan_ErrorMissingField,"{fieldName}",LOWER(Workplan_Owner))&Enter,0)&IF(OR(Workplan!J12:J12="",ISNA(Workplan!S12:S12)),SUBSTITUTE(Workplan_ErrorMissingField,"{fieldName}",LOWER(Workplan_Status))&Enter,0)&IF(OR(Workplan!D12:D12="",ISNA(Workplan!D12:D12)),SUBSTITUTE(Workplan_ErrorMissingField,"{fieldName}",LOWER(Workplan_Objective))&Enter,0)&IF(Workplan!I12:I12="",SUBSTITUTE(Workplan_ErrorMissingField,"{fieldName}",LOWER(Workplan_Deadline))&Enter,0),"00000",Workplan_NoError),"0","")))]]></f>
        <v>No error.</v>
      </c>
    </row>
    <row r="13">
      <c r="A13" t="n" s="5">
        <v>5126.0</v>
      </c>
      <c r="B13" t="s" s="5">
        <v>60</v>
      </c>
      <c r="C13" s="5" t="b">
        <f>Workplan!F13:F13=""</f>
        <v>1</v>
      </c>
      <c r="D13" t="s" s="5">
        <v>142</v>
      </c>
      <c r="E13" t="s" s="5">
        <v>163</v>
      </c>
      <c r="F13" t="s" s="5">
        <v>145</v>
      </c>
      <c r="G13" t="s" s="5">
        <v>160</v>
      </c>
      <c r="H13" t="n" s="6">
        <v>43524.0</v>
      </c>
      <c r="I13" t="n" s="6">
        <v>43537.0</v>
      </c>
      <c r="J13" t="s" s="5">
        <v>25</v>
      </c>
      <c r="K13" t="s" s="5">
        <v>161</v>
      </c>
      <c r="L13" t="s" s="5">
        <v>112</v>
      </c>
      <c r="M13" t="s" s="5">
        <v>162</v>
      </c>
      <c r="N13" t="b" s="5">
        <v>1</v>
      </c>
      <c r="O13" t="s" s="5">
        <v>145</v>
      </c>
      <c r="P13" t="s" s="5">
        <v>145</v>
      </c>
      <c r="Q13" s="5" t="n">
        <f>INDEX(Config!D4:D44,MATCH(Workplan!B13:B13,Config!E4:E44,0))</f>
        <v>17239.0</v>
      </c>
      <c r="R13" s="5" t="n">
        <f>INDEX(Config!A4:A44,MATCH(Workplan!L13:L13,Config!B4:B44,0))</f>
        <v>11299.0</v>
      </c>
      <c r="S13" s="5" t="str">
        <f>INDEX(Config!K4:K7,MATCH(Workplan!J13:J13,Config!J4:J7,0))</f>
        <v>grey</v>
      </c>
      <c r="T13" s="5" t="n">
        <f>INDEX(Config!G4:G9,MATCH(Workplan!D13:D13,Config!H4:H9,0))</f>
        <v>50.0</v>
      </c>
      <c r="U13" s="5" t="str">
        <f>IF(Workplan!C13:C13,"",INDEX(Workplan!A5:A14,MATCH(Workplan!E13:E13,Workplan!E5:E14,0)))</f>
        <v/>
      </c>
      <c r="V13" s="5" t="n">
        <f>(Workplan!W13:W13&lt;&gt;Workplan_NoError)*1</f>
        <v>0.0</v>
      </c>
      <c r="W13" s="7" t="str">
        <f><![CDATA[IF(COUNTA(Workplan!B13:L13)=0,Workplan_ErrorRowBlank,IF(cellAbove=Workplan_ErrorRowBlank,Workplan_ErrorBlankRowAbove,SUBSTITUTE(SUBSTITUTE(IF(ISERROR(Workplan!Q13:Q13),SUBSTITUTE(Workplan_ErrorMissingField,"{fieldName}",LOWER(Workplan_Region))&Enter,0)&IF(AND(Workplan!F13:F13="",NOT(Workplan!C13:C13)),SUBSTITUTE(Workplan_ErrorMissingField,"{fieldName}",LOWER(Workplan_Action))&Enter,0)&IF(OR(Workplan!E13:E13="",ISNA(Workplan!U13:U13)),SUBSTITUTE(Workplan_ErrorMissingField,"{fieldName}",LOWER(Workplan_Deliverable))&Enter,0)&IF(OR(Workplan!L13:L13="",ISNA(Workplan!R13:R13)),SUBSTITUTE(Workplan_ErrorMissingField,"{fieldName}",LOWER(Workplan_Owner))&Enter,0)&IF(OR(Workplan!J13:J13="",ISNA(Workplan!S13:S13)),SUBSTITUTE(Workplan_ErrorMissingField,"{fieldName}",LOWER(Workplan_Status))&Enter,0)&IF(OR(Workplan!D13:D13="",ISNA(Workplan!D13:D13)),SUBSTITUTE(Workplan_ErrorMissingField,"{fieldName}",LOWER(Workplan_Objective))&Enter,0)&IF(Workplan!I13:I13="",SUBSTITUTE(Workplan_ErrorMissingField,"{fieldName}",LOWER(Workplan_Deadline))&Enter,0),"00000",Workplan_NoError),"0","")))]]></f>
        <v>No error.</v>
      </c>
    </row>
    <row r="14">
      <c r="A14" t="n" s="5">
        <v>5296.0</v>
      </c>
      <c r="B14" t="s" s="5">
        <v>59</v>
      </c>
      <c r="C14" s="5" t="b">
        <f>Workplan!F14:F14=""</f>
        <v>1</v>
      </c>
      <c r="D14" t="s" s="5">
        <v>143</v>
      </c>
      <c r="E14" t="s" s="5">
        <v>164</v>
      </c>
      <c r="F14" t="s" s="5">
        <v>145</v>
      </c>
      <c r="G14" t="s" s="5">
        <v>145</v>
      </c>
      <c r="H14" t="n" s="6">
        <v>43599.0</v>
      </c>
      <c r="I14" t="n" s="6">
        <v>43608.0</v>
      </c>
      <c r="J14" t="s" s="5">
        <v>25</v>
      </c>
      <c r="K14" t="s" s="5">
        <v>145</v>
      </c>
      <c r="L14" t="s" s="5">
        <v>130</v>
      </c>
      <c r="M14" t="s" s="5">
        <v>164</v>
      </c>
      <c r="N14" t="b" s="5">
        <v>0</v>
      </c>
      <c r="O14" t="s" s="5">
        <v>145</v>
      </c>
      <c r="P14" t="s" s="5">
        <v>145</v>
      </c>
      <c r="Q14" s="5" t="n">
        <f>INDEX(Config!D4:D44,MATCH(Workplan!B14:B14,Config!E4:E44,0))</f>
        <v>17238.0</v>
      </c>
      <c r="R14" s="5" t="n">
        <f>INDEX(Config!A4:A44,MATCH(Workplan!L14:L14,Config!B4:B44,0))</f>
        <v>11560.0</v>
      </c>
      <c r="S14" s="5" t="str">
        <f>INDEX(Config!K4:K7,MATCH(Workplan!J14:J14,Config!J4:J7,0))</f>
        <v>grey</v>
      </c>
      <c r="T14" s="5" t="n">
        <f>INDEX(Config!G4:G9,MATCH(Workplan!D14:D14,Config!H4:H9,0))</f>
        <v>112.0</v>
      </c>
      <c r="U14" s="5" t="str">
        <f>IF(Workplan!C14:C14,"",INDEX(Workplan!A5:A14,MATCH(Workplan!E14:E14,Workplan!E5:E14,0)))</f>
        <v/>
      </c>
      <c r="V14" s="5" t="n">
        <f>(Workplan!W14:W14&lt;&gt;Workplan_NoError)*1</f>
        <v>0.0</v>
      </c>
      <c r="W14" s="7" t="str">
        <f><![CDATA[IF(COUNTA(Workplan!B14:L14)=0,Workplan_ErrorRowBlank,IF(cellAbove=Workplan_ErrorRowBlank,Workplan_ErrorBlankRowAbove,SUBSTITUTE(SUBSTITUTE(IF(ISERROR(Workplan!Q14:Q14),SUBSTITUTE(Workplan_ErrorMissingField,"{fieldName}",LOWER(Workplan_Region))&Enter,0)&IF(AND(Workplan!F14:F14="",NOT(Workplan!C14:C14)),SUBSTITUTE(Workplan_ErrorMissingField,"{fieldName}",LOWER(Workplan_Action))&Enter,0)&IF(OR(Workplan!E14:E14="",ISNA(Workplan!U14:U14)),SUBSTITUTE(Workplan_ErrorMissingField,"{fieldName}",LOWER(Workplan_Deliverable))&Enter,0)&IF(OR(Workplan!L14:L14="",ISNA(Workplan!R14:R14)),SUBSTITUTE(Workplan_ErrorMissingField,"{fieldName}",LOWER(Workplan_Owner))&Enter,0)&IF(OR(Workplan!J14:J14="",ISNA(Workplan!S14:S14)),SUBSTITUTE(Workplan_ErrorMissingField,"{fieldName}",LOWER(Workplan_Status))&Enter,0)&IF(OR(Workplan!D14:D14="",ISNA(Workplan!D14:D14)),SUBSTITUTE(Workplan_ErrorMissingField,"{fieldName}",LOWER(Workplan_Objective))&Enter,0)&IF(Workplan!I14:I14="",SUBSTITUTE(Workplan_ErrorMissingField,"{fieldName}",LOWER(Workplan_Deadline))&Enter,0),"00000",Workplan_NoError),"0","")))]]></f>
        <v>No error.</v>
      </c>
    </row>
  </sheetData>
  <phoneticPr fontId="8" type="noConversion"/>
  <conditionalFormatting sqref="J1:J1048576 J6 J7 J8 J9 J10 J11 J12 J13 J14">
    <cfRule type="cellIs" dxfId="3" priority="1" stopIfTrue="1" operator="equal">
      <formula>Workplan_StatusSomeProgress</formula>
    </cfRule>
    <cfRule type="cellIs" dxfId="2" priority="2" stopIfTrue="1" operator="equal">
      <formula>Workplan_StatusNoProgress</formula>
    </cfRule>
    <cfRule type="cellIs" dxfId="1" priority="3" stopIfTrue="1" operator="equal">
      <formula>Workplan_StatusNotDueYet</formula>
    </cfRule>
    <cfRule type="cellIs" dxfId="0" priority="4" stopIfTrue="1" operator="equal">
      <formula>Workplan_StatusAchieved</formula>
    </cfRule>
  </conditionalFormatting>
  <dataValidations count="3">
    <dataValidation type="list" allowBlank="1" showInputMessage="1" showErrorMessage="1" sqref="B5 B6:B14" xr:uid="{6E22722C-7F5F-4997-93B4-867E64C998EB}">
      <formula1>RegionNames</formula1>
    </dataValidation>
    <dataValidation type="list" allowBlank="1" showInputMessage="1" showErrorMessage="1" sqref="L5 L6:L14" xr:uid="{07B6DB6D-9B54-4E09-83D9-051028CC9D58}">
      <formula1>UserNames</formula1>
    </dataValidation>
    <dataValidation type="list" allowBlank="1" showInputMessage="1" showErrorMessage="1" sqref="D5 D6:D14" xr:uid="{BC39362C-5B94-4BA0-83E6-374E15283ABB}">
      <formula1>ObjectiveNames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676D04-7CD5-413C-BC59-B214485C51A6}">
          <x14:formula1>
            <xm:f>Config!$J$4:$J$7</xm:f>
          </x14:formula1>
          <xm:sqref>J5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Config</vt:lpstr>
      <vt:lpstr>Workplan</vt:lpstr>
      <vt:lpstr>Workplan!cellAbove</vt:lpstr>
      <vt:lpstr>Enter</vt:lpstr>
      <vt:lpstr>MinimumDate</vt:lpstr>
      <vt:lpstr>ScorecardId</vt:lpstr>
      <vt:lpstr>ScorecardName</vt:lpstr>
      <vt:lpstr>Workplan_Action</vt:lpstr>
      <vt:lpstr>Workplan_Category</vt:lpstr>
      <vt:lpstr>Workplan_CommunityEngagement</vt:lpstr>
      <vt:lpstr>Workplan_CustomColumn1</vt:lpstr>
      <vt:lpstr>Workplan_CustomColumn2</vt:lpstr>
      <vt:lpstr>Workplan_Deadline</vt:lpstr>
      <vt:lpstr>Workplan_Deliverable</vt:lpstr>
      <vt:lpstr>Workplan_ErrorBlankRowAbove</vt:lpstr>
      <vt:lpstr>Workplan_ErrorCheck</vt:lpstr>
      <vt:lpstr>Workplan_ErrorDeadlineBeforeStart</vt:lpstr>
      <vt:lpstr>Workplan_ErrorMissingField</vt:lpstr>
      <vt:lpstr>Workplan_ErrorRowBlank</vt:lpstr>
      <vt:lpstr>Workplan_HasError</vt:lpstr>
      <vt:lpstr>Workplan_Id</vt:lpstr>
      <vt:lpstr>Workplan_NoError</vt:lpstr>
      <vt:lpstr>Workplan_Objective</vt:lpstr>
      <vt:lpstr>Workplan_Owner</vt:lpstr>
      <vt:lpstr>Workplan_Partner</vt:lpstr>
      <vt:lpstr>Workplan_Region</vt:lpstr>
      <vt:lpstr>Workplan_RegionId</vt:lpstr>
      <vt:lpstr>Workplan_ResponsibleUserId</vt:lpstr>
      <vt:lpstr>Workplan_StartDate</vt:lpstr>
      <vt:lpstr>Workplan_Status</vt:lpstr>
      <vt:lpstr>Workplan_StatusAchieved</vt:lpstr>
      <vt:lpstr>Workplan_StatusExplanation</vt:lpstr>
      <vt:lpstr>Workplan_StatusId</vt:lpstr>
      <vt:lpstr>Workplan_StatusNoProgress</vt:lpstr>
      <vt:lpstr>Workplan_StatusNotDueYet</vt:lpstr>
      <vt:lpstr>Workplan_StatusSomeProgress</vt:lpstr>
      <vt:lpstr>Workplan_Title</vt:lpstr>
      <vt:lpstr>WorkplanId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2023-01-12T12:05:06Z</dcterms:created>
  <dc:creator>Peter</dc:creator>
  <cp:lastModifiedBy>Peter</cp:lastModifiedBy>
  <dcterms:modified xsi:type="dcterms:W3CDTF">2023-01-26T08:45:33Z</dcterms:modified>
</cp:coreProperties>
</file>